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<sst xmlns="http://schemas.openxmlformats.org/spreadsheetml/2006/main" count="81" uniqueCount="61">
  <si>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2210 "Предмети, матеріали, обладнання та інвентар"</t>
  </si>
  <si>
    <t>ціна</t>
  </si>
  <si>
    <t>сума</t>
  </si>
  <si>
    <t>2240 "Оплата послуг (крім комунальних)"</t>
  </si>
  <si>
    <t>Миючі засоби</t>
  </si>
  <si>
    <t>Поповнення аптечки</t>
  </si>
  <si>
    <t>Вивіз сміття</t>
  </si>
  <si>
    <t>2273 "Оплата електроенергії"</t>
  </si>
  <si>
    <t>Вт/год</t>
  </si>
  <si>
    <t>години</t>
  </si>
  <si>
    <t>дні</t>
  </si>
  <si>
    <t>шт</t>
  </si>
  <si>
    <t>Потреба, кВт/год</t>
  </si>
  <si>
    <r>
      <t>Комп</t>
    </r>
    <r>
      <rPr>
        <sz val="10"/>
        <rFont val="Arial"/>
        <family val="2"/>
      </rPr>
      <t>'</t>
    </r>
    <r>
      <rPr>
        <sz val="10"/>
        <rFont val="Arial Cyr"/>
        <family val="0"/>
      </rPr>
      <t>ютер</t>
    </r>
  </si>
  <si>
    <t>Принтер</t>
  </si>
  <si>
    <t>Верхнє освітлення</t>
  </si>
  <si>
    <t>січень-березень</t>
  </si>
  <si>
    <t>квітень-вересень</t>
  </si>
  <si>
    <t>жовтень-грудень</t>
  </si>
  <si>
    <t>Холодильник</t>
  </si>
  <si>
    <t>Приготування їжі: електроплита</t>
  </si>
  <si>
    <t>Витяжка</t>
  </si>
  <si>
    <t>Всього:</t>
  </si>
  <si>
    <t>КЕКВ 2230 "Продукти харчування"</t>
  </si>
  <si>
    <t>Загальний фонд</t>
  </si>
  <si>
    <t>Сума</t>
  </si>
  <si>
    <t>Спеціальний фонд</t>
  </si>
  <si>
    <t>Розрахунок до кошторису</t>
  </si>
  <si>
    <t>Послуги  Інтернет</t>
  </si>
  <si>
    <t>КЕКВ 2111 "Заробітна плата"</t>
  </si>
  <si>
    <t>Разом:</t>
  </si>
  <si>
    <t>в т.ч. загальний фонд</t>
  </si>
  <si>
    <t>спеціальний фонд</t>
  </si>
  <si>
    <t>грн</t>
  </si>
  <si>
    <t>КЕКВ 2120 "Нарахування на заробітну плату"</t>
  </si>
  <si>
    <t>Канцелярські товари</t>
  </si>
  <si>
    <t>Всього</t>
  </si>
  <si>
    <t>Всього харчування ЗФ</t>
  </si>
  <si>
    <t>ТКВКБМС 1010 "Надання дошкільної освіти"</t>
  </si>
  <si>
    <t>КЕКВ 2275 "Оплата інших енергоносіїв"</t>
  </si>
  <si>
    <t>Разом</t>
  </si>
  <si>
    <t>Дез засоби</t>
  </si>
  <si>
    <t>2272 "Оплата водопостачання та водовідведення"</t>
  </si>
  <si>
    <t>Послуги дезинсекція, дератизація</t>
  </si>
  <si>
    <t>КЕКВ 2250 "Видатки на відрядженя"</t>
  </si>
  <si>
    <t>на 2021 рік</t>
  </si>
  <si>
    <t>12 міс*250,00 грн = 3000 грн</t>
  </si>
  <si>
    <t>750 грн</t>
  </si>
  <si>
    <t>900 грн</t>
  </si>
  <si>
    <t xml:space="preserve">асенізація </t>
  </si>
  <si>
    <t>6540 грн</t>
  </si>
  <si>
    <t>добові 60грн*2дн.</t>
  </si>
  <si>
    <t>проїзд до Миколаєва 350грн*2чол</t>
  </si>
  <si>
    <t>Діти - 20 чол</t>
  </si>
  <si>
    <t>Вартість харчування в день 35 грн (загальний фонд  20 грн, спеціальний фонд - 15 грн)</t>
  </si>
  <si>
    <t>Кавунівський дошкільний навчальний заклад</t>
  </si>
  <si>
    <t>придбання води 10м3*250грн</t>
  </si>
  <si>
    <t>головний бухгалтер</t>
  </si>
  <si>
    <t>Вугілля ((7 т *3900 грн))</t>
  </si>
  <si>
    <t>16 чол*150дн</t>
  </si>
  <si>
    <t>20чол*150дн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</si>
</sst>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1" fontId="0" fillId="0" borderId="16" xfId="0" applyNumberFormat="1" applyBorder="1" applyAlignment="1">
      <alignment/>
    </xf>
    <xf numFmtId="1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1" fontId="1" fillId="33" borderId="0" xfId="0" applyNumberFormat="1" applyFont="1" applyFill="1" applyAlignment="1">
      <alignment horizontal="center"/>
    </xf>
    <xf numFmtId="0" fontId="1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1" fontId="0" fillId="0" borderId="20" xfId="0" applyNumberFormat="1" applyBorder="1" applyAlignment="1">
      <alignment/>
    </xf>
    <xf numFmtId="0" fontId="40" fillId="0" borderId="0" xfId="0" applyFont="1" applyAlignment="1">
      <alignment/>
    </xf>
    <xf numFmtId="0" fontId="1" fillId="33" borderId="21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4" fillId="35" borderId="0" xfId="0" applyFont="1" applyFill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2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90" zoomScaleSheetLayoutView="90" zoomScalePageLayoutView="0" workbookViewId="0" topLeftCell="A25">
      <selection activeCell="A72" sqref="A72:G72"/>
    </sheetView>
  </sheetViews>
  <sheetFormatPr defaultColWidth="9.00390625" defaultRowHeight="12.75"/>
  <cols>
    <col min="1" max="1" width="32.625" style="0" customWidth="1"/>
    <col min="2" max="2" width="9.875" style="0" customWidth="1"/>
    <col min="3" max="4" width="7.875" style="0" customWidth="1"/>
    <col min="5" max="5" width="9.625" style="0" customWidth="1"/>
  </cols>
  <sheetData>
    <row r="1" spans="1:6" ht="12.75">
      <c r="A1" s="61" t="s">
        <v>27</v>
      </c>
      <c r="B1" s="61"/>
      <c r="C1" s="61"/>
      <c r="D1" s="61"/>
      <c r="E1" s="61"/>
      <c r="F1" s="61"/>
    </row>
    <row r="2" spans="1:6" ht="12.75">
      <c r="A2" s="61" t="s">
        <v>38</v>
      </c>
      <c r="B2" s="61"/>
      <c r="C2" s="61"/>
      <c r="D2" s="61"/>
      <c r="E2" s="61"/>
      <c r="F2" s="61"/>
    </row>
    <row r="3" spans="1:6" ht="12.75">
      <c r="A3" s="61" t="s">
        <v>55</v>
      </c>
      <c r="B3" s="61"/>
      <c r="C3" s="61"/>
      <c r="D3" s="61"/>
      <c r="E3" s="61"/>
      <c r="F3" s="61"/>
    </row>
    <row r="4" spans="1:6" ht="12.75">
      <c r="A4" s="61" t="s">
        <v>45</v>
      </c>
      <c r="B4" s="61"/>
      <c r="C4" s="61"/>
      <c r="D4" s="61"/>
      <c r="E4" s="61"/>
      <c r="F4" s="61"/>
    </row>
    <row r="5" spans="1:6" ht="19.5" customHeight="1">
      <c r="A5" s="23" t="s">
        <v>29</v>
      </c>
      <c r="B5" s="39">
        <v>907332</v>
      </c>
      <c r="C5" s="22" t="s">
        <v>33</v>
      </c>
      <c r="D5" s="22"/>
      <c r="E5" s="22"/>
      <c r="F5" s="22"/>
    </row>
    <row r="6" spans="1:6" ht="19.5" customHeight="1">
      <c r="A6" s="63" t="s">
        <v>34</v>
      </c>
      <c r="B6" s="63"/>
      <c r="C6" s="63"/>
      <c r="D6" s="24">
        <v>199613</v>
      </c>
      <c r="E6" s="22" t="s">
        <v>33</v>
      </c>
      <c r="F6" s="22"/>
    </row>
    <row r="7" spans="1:6" ht="23.25" customHeight="1">
      <c r="A7" s="62" t="s">
        <v>0</v>
      </c>
      <c r="B7" s="62"/>
      <c r="C7" s="62"/>
      <c r="D7" s="62"/>
      <c r="E7" s="62"/>
      <c r="F7" s="62"/>
    </row>
    <row r="8" spans="1:5" ht="12" customHeight="1" thickBot="1">
      <c r="A8" s="53"/>
      <c r="B8" s="53"/>
      <c r="C8" s="53"/>
      <c r="D8" s="53"/>
      <c r="E8" s="53"/>
    </row>
    <row r="9" spans="1:5" ht="18" customHeight="1">
      <c r="A9" s="9"/>
      <c r="B9" s="1" t="s">
        <v>2</v>
      </c>
      <c r="C9" s="28"/>
      <c r="D9" s="28"/>
      <c r="E9" s="28"/>
    </row>
    <row r="10" spans="1:5" ht="15" customHeight="1">
      <c r="A10" s="33" t="s">
        <v>35</v>
      </c>
      <c r="B10" s="1">
        <v>500</v>
      </c>
      <c r="C10" s="28"/>
      <c r="D10" s="28"/>
      <c r="E10" s="28"/>
    </row>
    <row r="11" spans="1:5" ht="12.75">
      <c r="A11" s="11" t="s">
        <v>4</v>
      </c>
      <c r="B11" s="32">
        <v>1500</v>
      </c>
      <c r="C11" s="28"/>
      <c r="D11" s="28"/>
      <c r="E11" s="29"/>
    </row>
    <row r="12" spans="1:5" ht="12.75">
      <c r="A12" s="11" t="s">
        <v>5</v>
      </c>
      <c r="B12" s="32">
        <v>500</v>
      </c>
      <c r="C12" s="28"/>
      <c r="D12" s="28"/>
      <c r="E12" s="29"/>
    </row>
    <row r="13" spans="1:5" ht="12.75">
      <c r="A13" s="11" t="s">
        <v>41</v>
      </c>
      <c r="B13" s="1">
        <v>1500</v>
      </c>
      <c r="C13" s="28"/>
      <c r="D13" s="28"/>
      <c r="E13" s="28"/>
    </row>
    <row r="14" spans="1:6" ht="13.5" thickBot="1">
      <c r="A14" s="12" t="s">
        <v>36</v>
      </c>
      <c r="B14" s="7">
        <f>SUM(B10:B13)</f>
        <v>4000</v>
      </c>
      <c r="C14" s="30"/>
      <c r="D14" s="30"/>
      <c r="E14" s="31"/>
      <c r="F14" s="21"/>
    </row>
    <row r="15" spans="1:5" ht="12.75">
      <c r="A15" s="3"/>
      <c r="E15" s="6"/>
    </row>
    <row r="16" spans="1:6" ht="12.75">
      <c r="A16" s="59" t="s">
        <v>3</v>
      </c>
      <c r="B16" s="59"/>
      <c r="C16" s="59"/>
      <c r="D16" s="59"/>
      <c r="E16" s="59"/>
      <c r="F16" s="59"/>
    </row>
    <row r="17" spans="1:5" ht="12.75" customHeight="1">
      <c r="A17" s="2" t="s">
        <v>28</v>
      </c>
      <c r="B17" s="54" t="s">
        <v>46</v>
      </c>
      <c r="C17" s="54"/>
      <c r="D17" s="54"/>
      <c r="E17" s="54"/>
    </row>
    <row r="18" spans="1:5" ht="14.25" customHeight="1">
      <c r="A18" s="2" t="s">
        <v>43</v>
      </c>
      <c r="B18" s="54" t="s">
        <v>50</v>
      </c>
      <c r="C18" s="54"/>
      <c r="D18" s="54"/>
      <c r="E18" s="54"/>
    </row>
    <row r="19" spans="1:5" ht="12.75">
      <c r="A19" s="2" t="s">
        <v>6</v>
      </c>
      <c r="B19" s="54" t="s">
        <v>47</v>
      </c>
      <c r="C19" s="54"/>
      <c r="D19" s="54"/>
      <c r="E19" s="54"/>
    </row>
    <row r="20" spans="1:5" ht="14.25" customHeight="1">
      <c r="A20" s="2" t="s">
        <v>49</v>
      </c>
      <c r="B20" s="54" t="s">
        <v>48</v>
      </c>
      <c r="C20" s="54"/>
      <c r="D20" s="54"/>
      <c r="E20" s="54"/>
    </row>
    <row r="21" spans="1:6" ht="12.75">
      <c r="A21" s="5" t="s">
        <v>22</v>
      </c>
      <c r="B21" s="55">
        <v>11190</v>
      </c>
      <c r="C21" s="55"/>
      <c r="D21" s="55"/>
      <c r="E21" s="55"/>
      <c r="F21" t="s">
        <v>33</v>
      </c>
    </row>
    <row r="22" spans="1:5" ht="12.75">
      <c r="A22" s="13"/>
      <c r="B22" s="43"/>
      <c r="C22" s="43"/>
      <c r="D22" s="43"/>
      <c r="E22" s="43"/>
    </row>
    <row r="23" spans="1:7" ht="12.75">
      <c r="A23" s="59" t="s">
        <v>44</v>
      </c>
      <c r="B23" s="59"/>
      <c r="C23" s="59"/>
      <c r="D23" s="59"/>
      <c r="E23" s="59"/>
      <c r="F23" s="59"/>
      <c r="G23" s="59"/>
    </row>
    <row r="24" ht="1.5" customHeight="1">
      <c r="A24" s="44"/>
    </row>
    <row r="25" spans="1:2" ht="12.75">
      <c r="A25" s="1" t="s">
        <v>52</v>
      </c>
      <c r="B25" s="45">
        <v>700</v>
      </c>
    </row>
    <row r="26" spans="1:2" ht="12.75">
      <c r="A26" s="1" t="s">
        <v>51</v>
      </c>
      <c r="B26" s="1">
        <v>120</v>
      </c>
    </row>
    <row r="27" spans="1:3" ht="12.75">
      <c r="A27" s="5" t="s">
        <v>22</v>
      </c>
      <c r="B27" s="7">
        <f>SUM(B25:B26)</f>
        <v>820</v>
      </c>
      <c r="C27" t="s">
        <v>33</v>
      </c>
    </row>
    <row r="29" spans="1:8" ht="15" customHeight="1">
      <c r="A29" s="60" t="s">
        <v>42</v>
      </c>
      <c r="B29" s="60"/>
      <c r="C29" s="60"/>
      <c r="D29" s="60"/>
      <c r="E29" s="60"/>
      <c r="F29" s="60"/>
      <c r="G29" s="60"/>
      <c r="H29" s="60"/>
    </row>
    <row r="30" spans="1:8" ht="19.5" customHeight="1">
      <c r="A30" s="38" t="s">
        <v>56</v>
      </c>
      <c r="B30" s="56">
        <v>2500</v>
      </c>
      <c r="C30" s="57"/>
      <c r="D30" s="57"/>
      <c r="E30" s="58"/>
      <c r="F30" s="37"/>
      <c r="G30" s="37"/>
      <c r="H30" s="37"/>
    </row>
    <row r="31" spans="1:6" ht="12.75">
      <c r="A31" s="5" t="s">
        <v>22</v>
      </c>
      <c r="B31" s="51">
        <f>B30</f>
        <v>2500</v>
      </c>
      <c r="C31" s="51"/>
      <c r="D31" s="51"/>
      <c r="E31" s="52"/>
      <c r="F31" t="s">
        <v>33</v>
      </c>
    </row>
    <row r="32" ht="12.75" hidden="1"/>
    <row r="33" spans="1:5" ht="12.75">
      <c r="A33" s="13"/>
      <c r="B33" s="4"/>
      <c r="C33" s="4"/>
      <c r="D33" s="4"/>
      <c r="E33" s="4"/>
    </row>
    <row r="34" spans="1:8" ht="13.5" thickBot="1">
      <c r="A34" s="67" t="s">
        <v>7</v>
      </c>
      <c r="B34" s="67"/>
      <c r="C34" s="67"/>
      <c r="D34" s="67"/>
      <c r="E34" s="67"/>
      <c r="F34" s="67"/>
      <c r="G34" s="67"/>
      <c r="H34" s="67"/>
    </row>
    <row r="35" spans="1:8" ht="25.5">
      <c r="A35" s="9"/>
      <c r="B35" s="14" t="s">
        <v>8</v>
      </c>
      <c r="C35" s="14" t="s">
        <v>9</v>
      </c>
      <c r="D35" s="14" t="s">
        <v>10</v>
      </c>
      <c r="E35" s="14" t="s">
        <v>11</v>
      </c>
      <c r="F35" s="14" t="s">
        <v>12</v>
      </c>
      <c r="G35" s="14" t="s">
        <v>1</v>
      </c>
      <c r="H35" s="15" t="s">
        <v>2</v>
      </c>
    </row>
    <row r="36" spans="1:8" ht="12.75">
      <c r="A36" s="10" t="s">
        <v>13</v>
      </c>
      <c r="B36" s="1">
        <v>200</v>
      </c>
      <c r="C36" s="1">
        <v>8</v>
      </c>
      <c r="D36" s="1">
        <v>150</v>
      </c>
      <c r="E36" s="1"/>
      <c r="F36" s="1">
        <f>B36*C36*D36/1000</f>
        <v>240</v>
      </c>
      <c r="G36" s="1">
        <v>2.9</v>
      </c>
      <c r="H36" s="26">
        <f>F36*G36</f>
        <v>696</v>
      </c>
    </row>
    <row r="37" spans="1:8" ht="12.75">
      <c r="A37" s="10" t="s">
        <v>14</v>
      </c>
      <c r="B37" s="1">
        <v>30</v>
      </c>
      <c r="C37" s="1">
        <v>8</v>
      </c>
      <c r="D37" s="1">
        <v>150</v>
      </c>
      <c r="E37" s="1"/>
      <c r="F37" s="1">
        <f>B37*C37*D37/1000</f>
        <v>36</v>
      </c>
      <c r="G37" s="1">
        <v>2.9</v>
      </c>
      <c r="H37" s="26">
        <f aca="true" t="shared" si="0" ref="H37:H43">F37*G37</f>
        <v>104.39999999999999</v>
      </c>
    </row>
    <row r="38" spans="1:8" ht="12.75">
      <c r="A38" s="10" t="s">
        <v>19</v>
      </c>
      <c r="B38" s="1">
        <v>150</v>
      </c>
      <c r="C38" s="1">
        <v>24</v>
      </c>
      <c r="D38" s="1">
        <v>365</v>
      </c>
      <c r="E38" s="1"/>
      <c r="F38" s="1">
        <f>B38*C38*D38/1000</f>
        <v>1314</v>
      </c>
      <c r="G38" s="1">
        <v>2.9</v>
      </c>
      <c r="H38" s="26">
        <f t="shared" si="0"/>
        <v>3810.6</v>
      </c>
    </row>
    <row r="39" spans="1:8" ht="12.75">
      <c r="A39" s="10" t="s">
        <v>15</v>
      </c>
      <c r="B39" s="1"/>
      <c r="C39" s="1"/>
      <c r="D39" s="1"/>
      <c r="E39" s="1"/>
      <c r="F39" s="1">
        <f>F40+F41+F42</f>
        <v>1320</v>
      </c>
      <c r="G39" s="1">
        <v>2.9</v>
      </c>
      <c r="H39" s="26">
        <f t="shared" si="0"/>
        <v>3828</v>
      </c>
    </row>
    <row r="40" spans="1:8" ht="12.75">
      <c r="A40" s="10" t="s">
        <v>16</v>
      </c>
      <c r="B40" s="1">
        <v>1000</v>
      </c>
      <c r="C40" s="1">
        <v>6</v>
      </c>
      <c r="D40" s="1">
        <v>60</v>
      </c>
      <c r="E40" s="1"/>
      <c r="F40" s="1">
        <f>B40*C40*D40/1000</f>
        <v>360</v>
      </c>
      <c r="G40" s="1">
        <v>2.9</v>
      </c>
      <c r="H40" s="26">
        <f t="shared" si="0"/>
        <v>1044</v>
      </c>
    </row>
    <row r="41" spans="1:8" ht="12.75">
      <c r="A41" s="10" t="s">
        <v>17</v>
      </c>
      <c r="B41" s="1">
        <v>500</v>
      </c>
      <c r="C41" s="1">
        <v>8</v>
      </c>
      <c r="D41" s="1">
        <v>120</v>
      </c>
      <c r="E41" s="1"/>
      <c r="F41" s="1">
        <f>B41*C41*D41/1000</f>
        <v>480</v>
      </c>
      <c r="G41" s="1">
        <v>2.9</v>
      </c>
      <c r="H41" s="26">
        <f t="shared" si="0"/>
        <v>1392</v>
      </c>
    </row>
    <row r="42" spans="1:8" ht="12.75">
      <c r="A42" s="10" t="s">
        <v>18</v>
      </c>
      <c r="B42" s="1">
        <v>1000</v>
      </c>
      <c r="C42" s="1">
        <v>8</v>
      </c>
      <c r="D42" s="1">
        <v>60</v>
      </c>
      <c r="E42" s="1"/>
      <c r="F42" s="1">
        <f>B42*C42*D42/1000</f>
        <v>480</v>
      </c>
      <c r="G42" s="1">
        <v>2.9</v>
      </c>
      <c r="H42" s="26">
        <f t="shared" si="0"/>
        <v>1392</v>
      </c>
    </row>
    <row r="43" spans="1:8" ht="12.75">
      <c r="A43" s="10" t="s">
        <v>20</v>
      </c>
      <c r="B43" s="1">
        <v>2000</v>
      </c>
      <c r="C43" s="1">
        <v>8</v>
      </c>
      <c r="D43" s="1">
        <v>250</v>
      </c>
      <c r="E43" s="1"/>
      <c r="F43" s="1">
        <f>B43*C43*D43/1000</f>
        <v>4000</v>
      </c>
      <c r="G43" s="1">
        <v>2.9</v>
      </c>
      <c r="H43" s="26">
        <f t="shared" si="0"/>
        <v>11600</v>
      </c>
    </row>
    <row r="44" spans="1:8" ht="12.75">
      <c r="A44" s="47" t="s">
        <v>21</v>
      </c>
      <c r="B44" s="48">
        <v>150</v>
      </c>
      <c r="C44" s="48">
        <v>8</v>
      </c>
      <c r="D44" s="48">
        <v>250</v>
      </c>
      <c r="E44" s="48">
        <v>1</v>
      </c>
      <c r="F44" s="48">
        <f>B44*C44*D44*E44/1000</f>
        <v>300</v>
      </c>
      <c r="G44" s="48">
        <v>2.9</v>
      </c>
      <c r="H44" s="49">
        <f>F44*G44-2</f>
        <v>868</v>
      </c>
    </row>
    <row r="45" spans="1:9" ht="12.75">
      <c r="A45" s="5" t="s">
        <v>22</v>
      </c>
      <c r="B45" s="1"/>
      <c r="C45" s="1"/>
      <c r="D45" s="1"/>
      <c r="E45" s="1"/>
      <c r="F45" s="1">
        <f>F36+F37+F38+F39+F43+F44</f>
        <v>7210</v>
      </c>
      <c r="G45" s="1"/>
      <c r="H45" s="46">
        <f>H36+H37+H38+H39+H43+H44</f>
        <v>20907</v>
      </c>
      <c r="I45" t="s">
        <v>33</v>
      </c>
    </row>
    <row r="46" ht="8.25" customHeight="1"/>
    <row r="47" spans="1:8" ht="14.25" customHeight="1">
      <c r="A47" s="60" t="s">
        <v>23</v>
      </c>
      <c r="B47" s="60"/>
      <c r="C47" s="60"/>
      <c r="D47" s="60"/>
      <c r="E47" s="60"/>
      <c r="F47" s="60"/>
      <c r="G47" s="60"/>
      <c r="H47" s="60"/>
    </row>
    <row r="48" spans="1:8" ht="12.75">
      <c r="A48" s="3" t="s">
        <v>53</v>
      </c>
      <c r="B48" s="16"/>
      <c r="C48" s="16"/>
      <c r="D48" s="16"/>
      <c r="E48" s="16"/>
      <c r="F48" s="16"/>
      <c r="G48" s="16"/>
      <c r="H48" s="16"/>
    </row>
    <row r="49" spans="1:8" s="50" customFormat="1" ht="15" customHeight="1">
      <c r="A49" s="65" t="s">
        <v>54</v>
      </c>
      <c r="B49" s="65"/>
      <c r="C49" s="65"/>
      <c r="D49" s="65"/>
      <c r="E49" s="65"/>
      <c r="F49" s="65"/>
      <c r="G49" s="65"/>
      <c r="H49" s="65"/>
    </row>
    <row r="50" ht="8.25" customHeight="1"/>
    <row r="51" spans="1:5" ht="12.75">
      <c r="A51" s="8" t="s">
        <v>24</v>
      </c>
      <c r="B51" s="1" t="s">
        <v>33</v>
      </c>
      <c r="C51" s="1" t="s">
        <v>25</v>
      </c>
      <c r="D51" s="29"/>
      <c r="E51" s="29"/>
    </row>
    <row r="52" spans="1:5" ht="12.75">
      <c r="A52" s="1" t="s">
        <v>59</v>
      </c>
      <c r="B52" s="1">
        <v>20</v>
      </c>
      <c r="C52" s="1">
        <v>48000</v>
      </c>
      <c r="D52" s="29"/>
      <c r="E52" s="29"/>
    </row>
    <row r="53" spans="1:5" ht="4.5" customHeight="1">
      <c r="A53" s="28"/>
      <c r="B53" s="28"/>
      <c r="C53" s="8"/>
      <c r="D53" s="29"/>
      <c r="E53" s="31"/>
    </row>
    <row r="54" spans="1:5" ht="12.75">
      <c r="A54" s="34" t="s">
        <v>37</v>
      </c>
      <c r="B54" s="35">
        <f>C52</f>
        <v>48000</v>
      </c>
      <c r="C54" s="34" t="s">
        <v>33</v>
      </c>
      <c r="D54" s="34"/>
      <c r="E54" s="31"/>
    </row>
    <row r="55" spans="1:5" ht="12.75">
      <c r="A55" s="13"/>
      <c r="B55" s="28"/>
      <c r="C55" s="31"/>
      <c r="D55" s="29"/>
      <c r="E55" s="31"/>
    </row>
    <row r="56" spans="1:5" ht="12.75">
      <c r="A56" s="17" t="s">
        <v>26</v>
      </c>
      <c r="B56" s="1" t="s">
        <v>33</v>
      </c>
      <c r="C56" s="1" t="s">
        <v>25</v>
      </c>
      <c r="D56" s="29"/>
      <c r="E56" s="29"/>
    </row>
    <row r="57" spans="1:5" ht="12.75">
      <c r="A57" s="1" t="s">
        <v>60</v>
      </c>
      <c r="B57" s="1">
        <v>15</v>
      </c>
      <c r="C57" s="1">
        <v>45000</v>
      </c>
      <c r="D57" s="29"/>
      <c r="E57" s="29"/>
    </row>
    <row r="58" spans="1:5" ht="12.75">
      <c r="A58" s="5" t="s">
        <v>22</v>
      </c>
      <c r="B58" s="1"/>
      <c r="C58" s="7">
        <f>C57</f>
        <v>45000</v>
      </c>
      <c r="D58" s="29" t="s">
        <v>33</v>
      </c>
      <c r="E58" s="31"/>
    </row>
    <row r="59" spans="1:5" s="21" customFormat="1" ht="10.5" customHeight="1">
      <c r="A59" s="13"/>
      <c r="B59" s="29"/>
      <c r="C59" s="29"/>
      <c r="D59" s="29"/>
      <c r="E59" s="31"/>
    </row>
    <row r="60" spans="1:8" s="21" customFormat="1" ht="12.75">
      <c r="A60" s="62" t="s">
        <v>39</v>
      </c>
      <c r="B60" s="62"/>
      <c r="C60" s="62"/>
      <c r="D60" s="62"/>
      <c r="E60" s="62"/>
      <c r="F60" s="62"/>
      <c r="G60" s="62"/>
      <c r="H60" s="62"/>
    </row>
    <row r="61" spans="1:5" s="21" customFormat="1" ht="12.75">
      <c r="A61" s="3" t="s">
        <v>58</v>
      </c>
      <c r="B61" s="31">
        <v>27300</v>
      </c>
      <c r="C61" s="29" t="s">
        <v>33</v>
      </c>
      <c r="D61" s="29"/>
      <c r="E61" s="31"/>
    </row>
    <row r="62" spans="1:3" ht="12.75">
      <c r="A62" t="s">
        <v>40</v>
      </c>
      <c r="B62" s="36">
        <f>B61</f>
        <v>27300</v>
      </c>
      <c r="C62" t="s">
        <v>33</v>
      </c>
    </row>
    <row r="63" ht="0.75" customHeight="1">
      <c r="B63" s="18"/>
    </row>
    <row r="64" spans="1:8" s="41" customFormat="1" ht="27" customHeight="1" hidden="1">
      <c r="A64" s="64"/>
      <c r="B64" s="64"/>
      <c r="C64" s="64"/>
      <c r="D64" s="64"/>
      <c r="E64" s="64"/>
      <c r="F64" s="64"/>
      <c r="G64" s="64"/>
      <c r="H64" s="64"/>
    </row>
    <row r="65" spans="1:3" s="41" customFormat="1" ht="12.75" hidden="1">
      <c r="A65" s="40"/>
      <c r="B65" s="40"/>
      <c r="C65" s="42"/>
    </row>
    <row r="66" ht="4.5" customHeight="1" hidden="1"/>
    <row r="67" ht="12.75">
      <c r="A67" s="19"/>
    </row>
    <row r="68" spans="1:3" ht="12.75">
      <c r="A68" s="2" t="s">
        <v>30</v>
      </c>
      <c r="B68" s="27">
        <f>B5+D6+B14+B21+B31+H45+B54+C58+B65+B62</f>
        <v>1265842</v>
      </c>
      <c r="C68" t="s">
        <v>33</v>
      </c>
    </row>
    <row r="69" spans="1:3" ht="12.75">
      <c r="A69" s="2" t="s">
        <v>31</v>
      </c>
      <c r="B69" s="27">
        <f>B5+D6+B14+B21+B31+H45+B54+B65+B62+B27</f>
        <v>1221662</v>
      </c>
      <c r="C69" t="s">
        <v>33</v>
      </c>
    </row>
    <row r="70" spans="1:3" ht="12.75">
      <c r="A70" s="2" t="s">
        <v>32</v>
      </c>
      <c r="B70" s="20">
        <f>C58</f>
        <v>45000</v>
      </c>
      <c r="C70" t="s">
        <v>33</v>
      </c>
    </row>
    <row r="71" ht="5.25" customHeight="1"/>
    <row r="72" spans="1:7" ht="19.5" customHeight="1">
      <c r="A72" s="25"/>
      <c r="B72" s="18"/>
      <c r="C72" s="18"/>
      <c r="D72" s="18"/>
      <c r="E72" s="18"/>
      <c r="F72" s="61"/>
      <c r="G72" s="61"/>
    </row>
    <row r="73" spans="1:7" ht="3.75" customHeight="1">
      <c r="A73" s="25"/>
      <c r="B73" s="18"/>
      <c r="C73" s="18"/>
      <c r="D73" s="18"/>
      <c r="E73" s="18"/>
      <c r="F73" s="18"/>
      <c r="G73" s="18"/>
    </row>
    <row r="74" spans="1:7" ht="15" customHeight="1">
      <c r="A74" s="66" t="s">
        <v>57</v>
      </c>
      <c r="B74" s="66"/>
      <c r="C74" s="18"/>
      <c r="D74" s="18"/>
      <c r="E74" s="18"/>
      <c r="F74" s="61"/>
      <c r="G74" s="61"/>
    </row>
  </sheetData>
  <sheetProtection/>
  <mergeCells count="25">
    <mergeCell ref="A64:H64"/>
    <mergeCell ref="A49:H49"/>
    <mergeCell ref="A74:B74"/>
    <mergeCell ref="F72:G72"/>
    <mergeCell ref="A47:H47"/>
    <mergeCell ref="A34:H34"/>
    <mergeCell ref="F74:G74"/>
    <mergeCell ref="A60:H60"/>
    <mergeCell ref="A23:G23"/>
    <mergeCell ref="A1:F1"/>
    <mergeCell ref="A2:F2"/>
    <mergeCell ref="A3:F3"/>
    <mergeCell ref="A7:F7"/>
    <mergeCell ref="A4:F4"/>
    <mergeCell ref="A6:C6"/>
    <mergeCell ref="B31:E31"/>
    <mergeCell ref="A8:E8"/>
    <mergeCell ref="B20:E20"/>
    <mergeCell ref="B18:E18"/>
    <mergeCell ref="B21:E21"/>
    <mergeCell ref="B30:E30"/>
    <mergeCell ref="A16:F16"/>
    <mergeCell ref="B17:E17"/>
    <mergeCell ref="A29:H29"/>
    <mergeCell ref="B19:E19"/>
  </mergeCells>
  <printOptions/>
  <pageMargins left="0.75" right="0.75" top="1" bottom="1" header="0.5" footer="0.5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2020-12-06T23:12:54Z</cp:lastPrinted>
  <dcterms:created xsi:type="dcterms:W3CDTF">2016-11-16T12:48:39Z</dcterms:created>
  <dcterms:modified xsi:type="dcterms:W3CDTF">2020-12-14T16:02:14Z</dcterms:modified>
  <cp:category/>
  <cp:version/>
  <cp:contentType/>
  <cp:contentStatus/>
</cp:coreProperties>
</file>