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0"/>
  </bookViews>
  <sheets>
    <sheet name="Лист1" sheetId="1" r:id="rId1"/>
  </sheets>
  <definedNames>
    <definedName name="_xlnm.Print_Area" localSheetId="0">'Лист1'!$A$1:$K$107</definedName>
  </definedNames>
  <calcPr fullCalcOnLoad="1"/>
</workbook>
</file>

<file path=xl/sharedStrings.xml><?xml version="1.0" encoding="utf-8"?>
<sst xmlns="http://schemas.openxmlformats.org/spreadsheetml/2006/main" count="109" uniqueCount="67">
  <si>
    <t>Розрахунок до кошторису</t>
  </si>
  <si>
    <t>КЕКВ 2210 "Предмети, матеріали, обладнання та інвентар"</t>
  </si>
  <si>
    <t>сума</t>
  </si>
  <si>
    <t>Всього:</t>
  </si>
  <si>
    <t>КЕКВ 2240 "Оплата послуг (крім комунальних)"</t>
  </si>
  <si>
    <t>КЕКВ 2250 "Видатки на відрядженя"</t>
  </si>
  <si>
    <t>КЕКВ 2272 "Оплата водопостачання та водовідведення"</t>
  </si>
  <si>
    <t>КЕКВ 2273 "Оплата електроенергії"</t>
  </si>
  <si>
    <t>Всього</t>
  </si>
  <si>
    <t>КЕКВ 2111 "Заробітна плата"</t>
  </si>
  <si>
    <t>КЕКВ 2120 "Нарахування на заробітну плату"</t>
  </si>
  <si>
    <t>Разом:</t>
  </si>
  <si>
    <t>в т.ч. загальний фонд</t>
  </si>
  <si>
    <t>спеціальний фонд</t>
  </si>
  <si>
    <t>грн</t>
  </si>
  <si>
    <t>кВт/год</t>
  </si>
  <si>
    <t>Ціна</t>
  </si>
  <si>
    <t>на 2021 рік</t>
  </si>
  <si>
    <t>Арбузинка</t>
  </si>
  <si>
    <t>Благодатне</t>
  </si>
  <si>
    <t>канцтовари</t>
  </si>
  <si>
    <t>КЕКВ</t>
  </si>
  <si>
    <t>в т.ч.</t>
  </si>
  <si>
    <t>З.Ф.</t>
  </si>
  <si>
    <t>по Територіальному центру соціального обслуговування населення (надання соціальних послуг)</t>
  </si>
  <si>
    <t xml:space="preserve">господарські товари </t>
  </si>
  <si>
    <t>памперси</t>
  </si>
  <si>
    <t>дезинфікуючі засоби</t>
  </si>
  <si>
    <t>бензин</t>
  </si>
  <si>
    <t>ритуальні товари</t>
  </si>
  <si>
    <t>спецодяг</t>
  </si>
  <si>
    <t>КЕКВ 2220 "Медикаменти та перев"язувальні матеріали"</t>
  </si>
  <si>
    <t>медикаменти</t>
  </si>
  <si>
    <t>медичні маски. Бахіли</t>
  </si>
  <si>
    <t>медичні вироби (шприці, рукавички,вата та ін)</t>
  </si>
  <si>
    <t>Продукти харчування</t>
  </si>
  <si>
    <t>КЕКВ 2230 "Продукти харчування"</t>
  </si>
  <si>
    <t>Послуги зв"язку (12міс*90грн.*2 абон)</t>
  </si>
  <si>
    <t>дератизаці, дезинсекція</t>
  </si>
  <si>
    <t>медогляди працівників</t>
  </si>
  <si>
    <t>територіальний центр</t>
  </si>
  <si>
    <t>КЕКВ 2275 "Оплата інших енергоносіїв та комунальних послуг"</t>
  </si>
  <si>
    <t>вивіз сміття</t>
  </si>
  <si>
    <t>разів</t>
  </si>
  <si>
    <t>газ скраплений</t>
  </si>
  <si>
    <t>л</t>
  </si>
  <si>
    <t>КЕКВ 2274 "Оплата природного газу"</t>
  </si>
  <si>
    <t xml:space="preserve">Директор </t>
  </si>
  <si>
    <t>Бухгалтер</t>
  </si>
  <si>
    <t>проїзд до Миколаєва 300грн*1чол*2дн</t>
  </si>
  <si>
    <t>добові 60грн*2дн.</t>
  </si>
  <si>
    <t>Спеціальний фонд</t>
  </si>
  <si>
    <t xml:space="preserve">перукарські та швацькі послуги </t>
  </si>
  <si>
    <t>міс</t>
  </si>
  <si>
    <t>платні послуги на дому пенсіонерам</t>
  </si>
  <si>
    <t>заправка картриджів та ремонт оргтехніки</t>
  </si>
  <si>
    <t>25020200 -пенсії підопічних</t>
  </si>
  <si>
    <t>осіб</t>
  </si>
  <si>
    <t>%</t>
  </si>
  <si>
    <t>4 особи</t>
  </si>
  <si>
    <t>13 осіб</t>
  </si>
  <si>
    <t>Послуги Інтернет 12 міс*200грн*2 абон)</t>
  </si>
  <si>
    <t>викачка нечистот (12 міс*400грн)</t>
  </si>
  <si>
    <t>технічне обслуговування пожежної сигналізації (12міс*900грн)</t>
  </si>
  <si>
    <t>цілодобове спостереження за протипожежним станом 12 міс*800грн)</t>
  </si>
  <si>
    <t xml:space="preserve">Водопостачання : (500 куб.м * 14,3 грн) </t>
  </si>
  <si>
    <t>ТПКВКМБ 0613104 "Забезпечення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</si>
</sst>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0"/>
    <numFmt numFmtId="198" formatCode="0.000"/>
    <numFmt numFmtId="199" formatCode="0.0%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34" borderId="12" xfId="0" applyFill="1" applyBorder="1" applyAlignment="1">
      <alignment/>
    </xf>
    <xf numFmtId="0" fontId="3" fillId="0" borderId="0" xfId="0" applyFont="1" applyFill="1" applyAlignment="1">
      <alignment/>
    </xf>
    <xf numFmtId="0" fontId="1" fillId="33" borderId="1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" fontId="0" fillId="34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35" borderId="0" xfId="0" applyFont="1" applyFill="1" applyBorder="1" applyAlignment="1">
      <alignment/>
    </xf>
    <xf numFmtId="0" fontId="1" fillId="0" borderId="0" xfId="0" applyFont="1" applyFill="1" applyAlignment="1">
      <alignment/>
    </xf>
    <xf numFmtId="1" fontId="1" fillId="33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/>
    </xf>
    <xf numFmtId="0" fontId="40" fillId="0" borderId="0" xfId="0" applyFont="1" applyAlignment="1">
      <alignment/>
    </xf>
    <xf numFmtId="0" fontId="0" fillId="35" borderId="0" xfId="0" applyFill="1" applyAlignment="1">
      <alignment/>
    </xf>
    <xf numFmtId="1" fontId="1" fillId="35" borderId="0" xfId="0" applyNumberFormat="1" applyFont="1" applyFill="1" applyAlignment="1">
      <alignment horizontal="center"/>
    </xf>
    <xf numFmtId="1" fontId="1" fillId="35" borderId="0" xfId="0" applyNumberFormat="1" applyFont="1" applyFill="1" applyAlignment="1">
      <alignment/>
    </xf>
    <xf numFmtId="0" fontId="0" fillId="35" borderId="0" xfId="0" applyFont="1" applyFill="1" applyBorder="1" applyAlignment="1">
      <alignment wrapText="1"/>
    </xf>
    <xf numFmtId="0" fontId="0" fillId="35" borderId="0" xfId="0" applyFont="1" applyFill="1" applyBorder="1" applyAlignment="1">
      <alignment wrapText="1"/>
    </xf>
    <xf numFmtId="0" fontId="1" fillId="35" borderId="12" xfId="0" applyFont="1" applyFill="1" applyBorder="1" applyAlignment="1">
      <alignment wrapText="1"/>
    </xf>
    <xf numFmtId="0" fontId="1" fillId="35" borderId="12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41" fillId="35" borderId="0" xfId="0" applyNumberFormat="1" applyFont="1" applyFill="1" applyAlignment="1">
      <alignment/>
    </xf>
    <xf numFmtId="1" fontId="4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1" fontId="4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199" fontId="1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1" fillId="36" borderId="0" xfId="0" applyFont="1" applyFill="1" applyAlignment="1">
      <alignment/>
    </xf>
    <xf numFmtId="1" fontId="1" fillId="36" borderId="0" xfId="0" applyNumberFormat="1" applyFont="1" applyFill="1" applyAlignment="1">
      <alignment/>
    </xf>
    <xf numFmtId="1" fontId="1" fillId="36" borderId="0" xfId="0" applyNumberFormat="1" applyFont="1" applyFill="1" applyAlignment="1">
      <alignment horizontal="left"/>
    </xf>
    <xf numFmtId="0" fontId="0" fillId="0" borderId="0" xfId="0" applyFont="1" applyAlignment="1">
      <alignment wrapText="1"/>
    </xf>
    <xf numFmtId="0" fontId="0" fillId="0" borderId="12" xfId="0" applyBorder="1" applyAlignment="1">
      <alignment horizontal="left"/>
    </xf>
    <xf numFmtId="0" fontId="1" fillId="35" borderId="0" xfId="0" applyFont="1" applyFill="1" applyBorder="1" applyAlignment="1">
      <alignment/>
    </xf>
    <xf numFmtId="0" fontId="0" fillId="0" borderId="0" xfId="0" applyAlignment="1">
      <alignment wrapText="1"/>
    </xf>
    <xf numFmtId="0" fontId="41" fillId="0" borderId="0" xfId="0" applyFont="1" applyBorder="1" applyAlignment="1">
      <alignment wrapText="1"/>
    </xf>
    <xf numFmtId="9" fontId="0" fillId="0" borderId="12" xfId="0" applyNumberFormat="1" applyBorder="1" applyAlignment="1">
      <alignment/>
    </xf>
    <xf numFmtId="2" fontId="0" fillId="0" borderId="0" xfId="0" applyNumberFormat="1" applyFont="1" applyAlignment="1">
      <alignment horizontal="right"/>
    </xf>
    <xf numFmtId="196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1" fontId="0" fillId="35" borderId="0" xfId="0" applyNumberFormat="1" applyFont="1" applyFill="1" applyAlignment="1">
      <alignment/>
    </xf>
    <xf numFmtId="1" fontId="1" fillId="0" borderId="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35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35" borderId="0" xfId="0" applyFill="1" applyAlignment="1">
      <alignment horizontal="left"/>
    </xf>
    <xf numFmtId="0" fontId="0" fillId="35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view="pageBreakPreview" zoomScale="90" zoomScaleSheetLayoutView="90" zoomScalePageLayoutView="0" workbookViewId="0" topLeftCell="A70">
      <selection activeCell="H13" sqref="H13"/>
    </sheetView>
  </sheetViews>
  <sheetFormatPr defaultColWidth="9.00390625" defaultRowHeight="12.75"/>
  <cols>
    <col min="1" max="1" width="30.375" style="0" customWidth="1"/>
    <col min="2" max="2" width="10.375" style="0" customWidth="1"/>
    <col min="3" max="4" width="7.375" style="0" customWidth="1"/>
    <col min="5" max="5" width="8.125" style="0" customWidth="1"/>
    <col min="6" max="6" width="8.25390625" style="0" customWidth="1"/>
    <col min="7" max="7" width="0.74609375" style="0" customWidth="1"/>
    <col min="8" max="8" width="6.625" style="0" customWidth="1"/>
    <col min="9" max="9" width="9.25390625" style="0" customWidth="1"/>
    <col min="10" max="10" width="10.125" style="0" customWidth="1"/>
    <col min="11" max="11" width="11.125" style="0" customWidth="1"/>
  </cols>
  <sheetData>
    <row r="1" spans="1:10" ht="12.7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8.5" customHeight="1">
      <c r="A2" s="88" t="s">
        <v>66</v>
      </c>
      <c r="B2" s="88"/>
      <c r="C2" s="88"/>
      <c r="D2" s="88"/>
      <c r="E2" s="88"/>
      <c r="F2" s="88"/>
      <c r="G2" s="88"/>
      <c r="H2" s="88"/>
      <c r="I2" s="88"/>
      <c r="J2" s="26"/>
    </row>
    <row r="3" spans="1:11" ht="12.75">
      <c r="A3" s="80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27"/>
    </row>
    <row r="4" spans="2:11" ht="17.25" customHeight="1">
      <c r="B4" s="24"/>
      <c r="C4" s="24" t="s">
        <v>17</v>
      </c>
      <c r="D4" s="24"/>
      <c r="E4" s="24"/>
      <c r="F4" s="24"/>
      <c r="G4" s="24"/>
      <c r="H4" s="24" t="s">
        <v>21</v>
      </c>
      <c r="I4" s="24"/>
      <c r="J4" s="63" t="s">
        <v>18</v>
      </c>
      <c r="K4" s="39" t="s">
        <v>19</v>
      </c>
    </row>
    <row r="5" spans="2:11" ht="17.25" customHeight="1">
      <c r="B5" s="24"/>
      <c r="C5" s="24"/>
      <c r="D5" s="24"/>
      <c r="E5" s="24"/>
      <c r="F5" s="24"/>
      <c r="G5" s="24"/>
      <c r="H5" s="24"/>
      <c r="I5" s="24"/>
      <c r="J5" s="62" t="s">
        <v>60</v>
      </c>
      <c r="K5" s="62" t="s">
        <v>59</v>
      </c>
    </row>
    <row r="6" spans="1:13" ht="12.75">
      <c r="A6" s="25" t="s">
        <v>9</v>
      </c>
      <c r="B6" s="37">
        <v>3999397</v>
      </c>
      <c r="C6" s="24" t="s">
        <v>14</v>
      </c>
      <c r="D6" s="24"/>
      <c r="E6" s="24"/>
      <c r="F6" s="24"/>
      <c r="G6" s="24"/>
      <c r="H6" s="24">
        <v>2111</v>
      </c>
      <c r="I6" s="38">
        <f>J6+K6</f>
        <v>3999397</v>
      </c>
      <c r="J6" s="74">
        <f>B6-K6</f>
        <v>3615548</v>
      </c>
      <c r="K6" s="73">
        <v>383849</v>
      </c>
      <c r="L6" s="58"/>
      <c r="M6" s="61">
        <f>I6-B6</f>
        <v>0</v>
      </c>
    </row>
    <row r="7" spans="1:13" ht="18" customHeight="1">
      <c r="A7" s="87" t="s">
        <v>10</v>
      </c>
      <c r="B7" s="87"/>
      <c r="C7" s="87"/>
      <c r="D7" s="25"/>
      <c r="E7" s="37">
        <v>879867</v>
      </c>
      <c r="F7" s="24" t="s">
        <v>14</v>
      </c>
      <c r="G7" s="24"/>
      <c r="H7" s="24">
        <v>2120</v>
      </c>
      <c r="I7" s="38">
        <f>J7+K7</f>
        <v>879867</v>
      </c>
      <c r="J7" s="73">
        <f>E7-K7</f>
        <v>795578</v>
      </c>
      <c r="K7" s="73">
        <v>84289</v>
      </c>
      <c r="L7" s="58"/>
      <c r="M7" s="61">
        <f>I7-E7</f>
        <v>0</v>
      </c>
    </row>
    <row r="8" spans="1:12" ht="19.5" customHeight="1">
      <c r="A8" s="25"/>
      <c r="B8" s="25"/>
      <c r="C8" s="25"/>
      <c r="D8" s="25"/>
      <c r="E8" s="41"/>
      <c r="F8" s="24"/>
      <c r="G8" s="24"/>
      <c r="H8" s="24"/>
      <c r="I8" s="53"/>
      <c r="J8" s="39"/>
      <c r="K8" s="39"/>
      <c r="L8" s="58"/>
    </row>
    <row r="9" spans="1:12" ht="14.25" customHeight="1" thickBot="1">
      <c r="A9" s="22" t="s">
        <v>1</v>
      </c>
      <c r="B9" s="22"/>
      <c r="C9" s="22"/>
      <c r="D9" s="22"/>
      <c r="E9" s="22"/>
      <c r="F9" s="22"/>
      <c r="G9" s="5"/>
      <c r="H9" s="5"/>
      <c r="J9" s="58"/>
      <c r="K9" s="58"/>
      <c r="L9" s="58"/>
    </row>
    <row r="10" spans="1:12" ht="12.75">
      <c r="A10" s="30"/>
      <c r="B10" s="7" t="s">
        <v>2</v>
      </c>
      <c r="C10" s="8"/>
      <c r="D10" s="8"/>
      <c r="E10" s="8"/>
      <c r="F10" s="8"/>
      <c r="G10" s="27"/>
      <c r="H10" s="27">
        <v>2210</v>
      </c>
      <c r="I10" s="38">
        <f>J10+K10</f>
        <v>40000</v>
      </c>
      <c r="J10" s="55">
        <f>B18-K10</f>
        <v>35000</v>
      </c>
      <c r="K10" s="55">
        <v>5000</v>
      </c>
      <c r="L10" s="58"/>
    </row>
    <row r="11" spans="1:12" ht="12.75">
      <c r="A11" s="31" t="s">
        <v>20</v>
      </c>
      <c r="B11" s="7">
        <v>5000</v>
      </c>
      <c r="C11" s="8"/>
      <c r="D11" s="8"/>
      <c r="E11" s="8"/>
      <c r="F11" s="8"/>
      <c r="G11" s="27"/>
      <c r="H11" s="27"/>
      <c r="I11" s="38"/>
      <c r="J11" s="58"/>
      <c r="K11" s="55"/>
      <c r="L11" s="58"/>
    </row>
    <row r="12" spans="1:12" s="14" customFormat="1" ht="15.75" customHeight="1">
      <c r="A12" s="12" t="s">
        <v>25</v>
      </c>
      <c r="B12" s="13">
        <v>2000</v>
      </c>
      <c r="C12" s="29"/>
      <c r="D12" s="29"/>
      <c r="E12" s="29"/>
      <c r="F12" s="29"/>
      <c r="H12" s="36"/>
      <c r="I12" s="54"/>
      <c r="J12" s="56"/>
      <c r="K12" s="57"/>
      <c r="L12" s="75"/>
    </row>
    <row r="13" spans="1:12" s="14" customFormat="1" ht="14.25" customHeight="1">
      <c r="A13" s="15" t="s">
        <v>27</v>
      </c>
      <c r="B13" s="13">
        <v>5000</v>
      </c>
      <c r="C13" s="29"/>
      <c r="D13" s="29"/>
      <c r="E13" s="29"/>
      <c r="F13" s="29"/>
      <c r="H13" s="36"/>
      <c r="I13" s="54"/>
      <c r="J13" s="56"/>
      <c r="K13" s="57"/>
      <c r="L13" s="75"/>
    </row>
    <row r="14" spans="1:12" s="14" customFormat="1" ht="14.25" customHeight="1">
      <c r="A14" s="15" t="s">
        <v>28</v>
      </c>
      <c r="B14" s="13">
        <v>8000</v>
      </c>
      <c r="C14" s="29"/>
      <c r="D14" s="29"/>
      <c r="E14" s="29"/>
      <c r="F14" s="29"/>
      <c r="H14" s="36"/>
      <c r="I14" s="54"/>
      <c r="J14" s="56"/>
      <c r="K14" s="57"/>
      <c r="L14" s="75"/>
    </row>
    <row r="15" spans="1:12" s="14" customFormat="1" ht="14.25" customHeight="1">
      <c r="A15" s="15" t="s">
        <v>30</v>
      </c>
      <c r="B15" s="13">
        <v>5000</v>
      </c>
      <c r="C15" s="29"/>
      <c r="D15" s="29"/>
      <c r="E15" s="29"/>
      <c r="F15" s="29"/>
      <c r="H15" s="36"/>
      <c r="I15" s="54"/>
      <c r="J15" s="56"/>
      <c r="K15" s="57"/>
      <c r="L15" s="75"/>
    </row>
    <row r="16" spans="1:12" s="14" customFormat="1" ht="14.25" customHeight="1">
      <c r="A16" s="15" t="s">
        <v>29</v>
      </c>
      <c r="B16" s="13">
        <v>5000</v>
      </c>
      <c r="C16" s="29"/>
      <c r="D16" s="29"/>
      <c r="E16" s="29"/>
      <c r="F16" s="29"/>
      <c r="H16" s="36"/>
      <c r="I16" s="54"/>
      <c r="J16" s="56"/>
      <c r="K16" s="57"/>
      <c r="L16" s="75"/>
    </row>
    <row r="17" spans="1:12" s="14" customFormat="1" ht="12.75">
      <c r="A17" s="15" t="s">
        <v>26</v>
      </c>
      <c r="B17" s="13">
        <v>10000</v>
      </c>
      <c r="C17" s="29"/>
      <c r="D17" s="29"/>
      <c r="E17" s="29"/>
      <c r="F17" s="29"/>
      <c r="I17" s="42"/>
      <c r="J17" s="75"/>
      <c r="K17" s="75"/>
      <c r="L17" s="75"/>
    </row>
    <row r="18" spans="1:12" ht="13.5" thickBot="1">
      <c r="A18" s="1" t="s">
        <v>8</v>
      </c>
      <c r="B18" s="4">
        <f>SUM(B11:B17)</f>
        <v>40000</v>
      </c>
      <c r="C18" s="9"/>
      <c r="D18" s="9"/>
      <c r="E18" s="9"/>
      <c r="F18" s="10"/>
      <c r="G18" s="14"/>
      <c r="J18" s="58"/>
      <c r="K18" s="55"/>
      <c r="L18" s="58"/>
    </row>
    <row r="19" spans="1:12" ht="12.75">
      <c r="A19" s="34"/>
      <c r="B19" s="35"/>
      <c r="C19" s="9"/>
      <c r="D19" s="9"/>
      <c r="E19" s="9"/>
      <c r="F19" s="10"/>
      <c r="G19" s="14"/>
      <c r="J19" s="58"/>
      <c r="K19" s="55"/>
      <c r="L19" s="58"/>
    </row>
    <row r="20" spans="1:12" ht="12.75" customHeight="1">
      <c r="A20" s="79" t="s">
        <v>31</v>
      </c>
      <c r="B20" s="79"/>
      <c r="C20" s="79"/>
      <c r="D20" s="79"/>
      <c r="E20" s="79"/>
      <c r="F20" s="79"/>
      <c r="G20" s="79"/>
      <c r="H20" s="79"/>
      <c r="J20" s="58"/>
      <c r="K20" s="58"/>
      <c r="L20" s="58"/>
    </row>
    <row r="21" spans="1:12" ht="12.75">
      <c r="A21" s="19" t="s">
        <v>32</v>
      </c>
      <c r="B21" s="17">
        <v>10000</v>
      </c>
      <c r="C21" s="16"/>
      <c r="D21" s="16"/>
      <c r="E21" s="16"/>
      <c r="F21" s="16"/>
      <c r="G21" s="60"/>
      <c r="H21" s="60">
        <v>2220</v>
      </c>
      <c r="I21" s="38">
        <f>J21+K21</f>
        <v>20000</v>
      </c>
      <c r="J21" s="55">
        <f>B25-K21</f>
        <v>15000</v>
      </c>
      <c r="K21" s="55">
        <v>5000</v>
      </c>
      <c r="L21" s="58"/>
    </row>
    <row r="22" spans="1:12" ht="12.75">
      <c r="A22" s="11" t="s">
        <v>33</v>
      </c>
      <c r="B22" s="17">
        <v>5000</v>
      </c>
      <c r="C22" s="16"/>
      <c r="D22" s="16"/>
      <c r="E22" s="16"/>
      <c r="F22" s="16"/>
      <c r="H22" s="27"/>
      <c r="I22" s="27"/>
      <c r="J22" s="58"/>
      <c r="K22" s="58"/>
      <c r="L22" s="58"/>
    </row>
    <row r="23" spans="1:12" ht="25.5">
      <c r="A23" s="11" t="s">
        <v>34</v>
      </c>
      <c r="B23" s="17">
        <v>5000</v>
      </c>
      <c r="C23" s="16"/>
      <c r="D23" s="16"/>
      <c r="E23" s="16"/>
      <c r="F23" s="16"/>
      <c r="H23" s="27"/>
      <c r="I23" s="27"/>
      <c r="J23" s="58"/>
      <c r="K23" s="58"/>
      <c r="L23" s="58"/>
    </row>
    <row r="24" spans="1:12" ht="12.75">
      <c r="A24" s="11"/>
      <c r="B24" s="17"/>
      <c r="C24" s="16"/>
      <c r="D24" s="16"/>
      <c r="E24" s="16"/>
      <c r="F24" s="16"/>
      <c r="H24" s="27"/>
      <c r="I24" s="27"/>
      <c r="J24" s="58"/>
      <c r="K24" s="58"/>
      <c r="L24" s="58"/>
    </row>
    <row r="25" spans="1:12" ht="12.75">
      <c r="A25" s="2" t="s">
        <v>3</v>
      </c>
      <c r="B25" s="23">
        <f>SUM(B21:B24)</f>
        <v>20000</v>
      </c>
      <c r="C25" s="18" t="s">
        <v>14</v>
      </c>
      <c r="D25" s="18"/>
      <c r="F25" s="52"/>
      <c r="G25" s="14"/>
      <c r="H25" s="27"/>
      <c r="I25" s="27"/>
      <c r="J25" s="58"/>
      <c r="K25" s="55"/>
      <c r="L25" s="58"/>
    </row>
    <row r="26" spans="1:12" ht="12.75">
      <c r="A26" s="34"/>
      <c r="B26" s="69"/>
      <c r="C26" s="18"/>
      <c r="D26" s="18"/>
      <c r="F26" s="52"/>
      <c r="G26" s="14"/>
      <c r="H26" s="27"/>
      <c r="I26" s="27"/>
      <c r="J26" s="58"/>
      <c r="K26" s="55"/>
      <c r="L26" s="58"/>
    </row>
    <row r="27" spans="1:12" ht="12.75" customHeight="1">
      <c r="A27" s="79" t="s">
        <v>36</v>
      </c>
      <c r="B27" s="79"/>
      <c r="C27" s="79"/>
      <c r="D27" s="79"/>
      <c r="E27" s="79"/>
      <c r="F27" s="79"/>
      <c r="G27" s="79"/>
      <c r="H27" s="79"/>
      <c r="J27" s="58"/>
      <c r="K27" s="58"/>
      <c r="L27" s="58"/>
    </row>
    <row r="28" spans="1:12" ht="12.75">
      <c r="A28" s="19" t="s">
        <v>35</v>
      </c>
      <c r="B28" s="17">
        <v>100000</v>
      </c>
      <c r="C28" s="16"/>
      <c r="D28" s="16"/>
      <c r="E28" s="16"/>
      <c r="F28" s="16"/>
      <c r="G28" s="60"/>
      <c r="H28" s="60">
        <v>2230</v>
      </c>
      <c r="I28" s="38">
        <f>J28+K28</f>
        <v>100000</v>
      </c>
      <c r="J28" s="55">
        <f>B30-K28</f>
        <v>70000</v>
      </c>
      <c r="K28" s="55">
        <v>30000</v>
      </c>
      <c r="L28" s="58"/>
    </row>
    <row r="29" spans="1:12" ht="12.75">
      <c r="A29" s="11"/>
      <c r="B29" s="17"/>
      <c r="C29" s="16"/>
      <c r="D29" s="16"/>
      <c r="E29" s="16"/>
      <c r="F29" s="16"/>
      <c r="H29" s="27"/>
      <c r="I29" s="27"/>
      <c r="J29" s="58"/>
      <c r="K29" s="58"/>
      <c r="L29" s="58"/>
    </row>
    <row r="30" spans="1:12" ht="12.75">
      <c r="A30" s="2" t="s">
        <v>3</v>
      </c>
      <c r="B30" s="23">
        <f>SUM(B28:B29)</f>
        <v>100000</v>
      </c>
      <c r="C30" s="18" t="s">
        <v>14</v>
      </c>
      <c r="D30" s="18"/>
      <c r="F30" s="52"/>
      <c r="G30" s="14"/>
      <c r="H30" s="27"/>
      <c r="I30" s="27"/>
      <c r="J30" s="58"/>
      <c r="K30" s="55"/>
      <c r="L30" s="58"/>
    </row>
    <row r="31" spans="1:12" ht="12.75">
      <c r="A31" s="34"/>
      <c r="B31" s="69"/>
      <c r="C31" s="18"/>
      <c r="D31" s="18"/>
      <c r="F31" s="52"/>
      <c r="G31" s="14"/>
      <c r="H31" s="27"/>
      <c r="I31" s="27"/>
      <c r="J31" s="58"/>
      <c r="K31" s="55"/>
      <c r="L31" s="58"/>
    </row>
    <row r="32" spans="1:12" ht="11.25" customHeight="1">
      <c r="A32" s="39"/>
      <c r="B32" s="39"/>
      <c r="C32" s="39"/>
      <c r="D32" s="39"/>
      <c r="E32" s="39"/>
      <c r="F32" s="39"/>
      <c r="G32" s="39"/>
      <c r="H32" s="39"/>
      <c r="I32" s="39"/>
      <c r="J32" s="58"/>
      <c r="K32" s="58"/>
      <c r="L32" s="58"/>
    </row>
    <row r="33" spans="1:12" ht="12.75" customHeight="1">
      <c r="A33" s="79" t="s">
        <v>4</v>
      </c>
      <c r="B33" s="79"/>
      <c r="C33" s="79"/>
      <c r="D33" s="79"/>
      <c r="E33" s="79"/>
      <c r="F33" s="79"/>
      <c r="G33" s="79"/>
      <c r="H33" s="79"/>
      <c r="J33" s="58"/>
      <c r="K33" s="58"/>
      <c r="L33" s="58"/>
    </row>
    <row r="34" spans="1:12" ht="25.5">
      <c r="A34" s="19" t="s">
        <v>37</v>
      </c>
      <c r="B34" s="17">
        <v>2160</v>
      </c>
      <c r="C34" s="16"/>
      <c r="D34" s="16"/>
      <c r="E34" s="16"/>
      <c r="F34" s="16"/>
      <c r="G34" s="60"/>
      <c r="H34" s="60">
        <v>2240</v>
      </c>
      <c r="I34" s="38">
        <f>J34+K34</f>
        <v>50189</v>
      </c>
      <c r="J34" s="55">
        <f>B41-K34</f>
        <v>40189</v>
      </c>
      <c r="K34" s="55">
        <v>10000</v>
      </c>
      <c r="L34" s="58"/>
    </row>
    <row r="35" spans="1:12" ht="25.5">
      <c r="A35" s="11" t="s">
        <v>61</v>
      </c>
      <c r="B35" s="17">
        <v>4800</v>
      </c>
      <c r="C35" s="16"/>
      <c r="D35" s="16"/>
      <c r="E35" s="16"/>
      <c r="F35" s="16"/>
      <c r="H35" s="27"/>
      <c r="I35" s="27"/>
      <c r="J35" s="58"/>
      <c r="K35" s="58"/>
      <c r="L35" s="58"/>
    </row>
    <row r="36" spans="1:12" ht="38.25">
      <c r="A36" s="11" t="s">
        <v>63</v>
      </c>
      <c r="B36" s="17">
        <v>10800</v>
      </c>
      <c r="C36" s="16"/>
      <c r="D36" s="16"/>
      <c r="E36" s="16"/>
      <c r="F36" s="16"/>
      <c r="H36" s="27"/>
      <c r="I36" s="27"/>
      <c r="J36" s="27"/>
      <c r="K36" s="27"/>
      <c r="L36" s="27"/>
    </row>
    <row r="37" spans="1:11" ht="12.75">
      <c r="A37" s="11" t="s">
        <v>38</v>
      </c>
      <c r="B37" s="17">
        <v>7029</v>
      </c>
      <c r="C37" s="16"/>
      <c r="D37" s="16"/>
      <c r="E37" s="16"/>
      <c r="F37" s="16"/>
      <c r="H37" s="27"/>
      <c r="I37" s="27"/>
      <c r="J37" s="27"/>
      <c r="K37" s="27"/>
    </row>
    <row r="38" spans="1:11" ht="26.25" customHeight="1">
      <c r="A38" s="11" t="s">
        <v>62</v>
      </c>
      <c r="B38" s="17">
        <v>4800</v>
      </c>
      <c r="C38" s="16"/>
      <c r="D38" s="16"/>
      <c r="E38" s="16"/>
      <c r="F38" s="16"/>
      <c r="H38" s="27"/>
      <c r="I38" s="27"/>
      <c r="J38" s="27"/>
      <c r="K38" s="27"/>
    </row>
    <row r="39" spans="1:11" ht="15.75" customHeight="1">
      <c r="A39" s="11" t="s">
        <v>39</v>
      </c>
      <c r="B39" s="17">
        <v>11000</v>
      </c>
      <c r="C39" s="16"/>
      <c r="D39" s="16"/>
      <c r="E39" s="16"/>
      <c r="F39" s="16"/>
      <c r="H39" s="27"/>
      <c r="I39" s="27"/>
      <c r="J39" s="27"/>
      <c r="K39" s="27"/>
    </row>
    <row r="40" spans="1:11" ht="38.25">
      <c r="A40" s="11" t="s">
        <v>64</v>
      </c>
      <c r="B40" s="17">
        <v>9600</v>
      </c>
      <c r="C40" s="16"/>
      <c r="D40" s="16"/>
      <c r="E40" s="16"/>
      <c r="F40" s="16"/>
      <c r="H40" s="27"/>
      <c r="I40" s="27"/>
      <c r="J40" s="27"/>
      <c r="K40" s="27"/>
    </row>
    <row r="41" spans="1:11" ht="12.75">
      <c r="A41" s="2" t="s">
        <v>3</v>
      </c>
      <c r="B41" s="23">
        <f>SUM(B34:B40)</f>
        <v>50189</v>
      </c>
      <c r="C41" s="18" t="s">
        <v>14</v>
      </c>
      <c r="D41" s="18"/>
      <c r="F41" s="52"/>
      <c r="G41" s="14"/>
      <c r="H41" s="27"/>
      <c r="I41" s="27"/>
      <c r="J41" s="27"/>
      <c r="K41" s="38"/>
    </row>
    <row r="42" spans="8:11" ht="12.75">
      <c r="H42" s="27"/>
      <c r="I42" s="27"/>
      <c r="J42" s="27"/>
      <c r="K42" s="38"/>
    </row>
    <row r="43" spans="1:11" ht="12.75">
      <c r="A43" s="81" t="s">
        <v>5</v>
      </c>
      <c r="B43" s="81"/>
      <c r="C43" s="81"/>
      <c r="D43" s="81"/>
      <c r="E43" s="81"/>
      <c r="F43" s="81"/>
      <c r="G43" s="81"/>
      <c r="H43" s="81"/>
      <c r="I43" s="27"/>
      <c r="J43" s="27"/>
      <c r="K43" s="38"/>
    </row>
    <row r="44" spans="1:11" ht="12.75">
      <c r="A44" s="6"/>
      <c r="I44" s="27"/>
      <c r="J44" s="27"/>
      <c r="K44" s="38"/>
    </row>
    <row r="45" spans="1:13" ht="26.25" customHeight="1">
      <c r="A45" s="11" t="s">
        <v>49</v>
      </c>
      <c r="B45" s="49">
        <v>600</v>
      </c>
      <c r="H45" s="27">
        <v>2250</v>
      </c>
      <c r="I45" s="38">
        <f>J45+K45</f>
        <v>720</v>
      </c>
      <c r="J45" s="55">
        <f>B47-K45</f>
        <v>325</v>
      </c>
      <c r="K45" s="55">
        <v>395</v>
      </c>
      <c r="L45" s="58"/>
      <c r="M45" s="58"/>
    </row>
    <row r="46" spans="1:13" ht="13.5" customHeight="1">
      <c r="A46" s="7" t="s">
        <v>50</v>
      </c>
      <c r="B46" s="7">
        <v>120</v>
      </c>
      <c r="I46" s="27"/>
      <c r="J46" s="58"/>
      <c r="K46" s="55"/>
      <c r="L46" s="58"/>
      <c r="M46" s="58"/>
    </row>
    <row r="47" spans="1:13" ht="12.75">
      <c r="A47" s="3" t="s">
        <v>3</v>
      </c>
      <c r="B47" s="4">
        <f>SUM(B45:B46)</f>
        <v>720</v>
      </c>
      <c r="C47" t="s">
        <v>14</v>
      </c>
      <c r="F47" s="25"/>
      <c r="I47" s="27"/>
      <c r="J47" s="76"/>
      <c r="K47" s="55"/>
      <c r="L47" s="58"/>
      <c r="M47" s="58"/>
    </row>
    <row r="48" spans="1:13" ht="12.75">
      <c r="A48" s="34"/>
      <c r="B48" s="35"/>
      <c r="F48" s="25"/>
      <c r="I48" s="27"/>
      <c r="J48" s="76"/>
      <c r="K48" s="55"/>
      <c r="L48" s="58"/>
      <c r="M48" s="58"/>
    </row>
    <row r="49" spans="9:13" ht="12.75">
      <c r="I49" s="27"/>
      <c r="J49" s="58"/>
      <c r="K49" s="55"/>
      <c r="L49" s="58"/>
      <c r="M49" s="58"/>
    </row>
    <row r="50" spans="1:13" ht="12.75">
      <c r="A50" s="81" t="s">
        <v>6</v>
      </c>
      <c r="B50" s="81"/>
      <c r="C50" s="81"/>
      <c r="D50" s="81"/>
      <c r="E50" s="81"/>
      <c r="F50" s="81"/>
      <c r="G50" s="81"/>
      <c r="H50" s="81"/>
      <c r="J50" s="58"/>
      <c r="K50" s="55"/>
      <c r="L50" s="58"/>
      <c r="M50" s="58"/>
    </row>
    <row r="51" spans="10:13" ht="3" customHeight="1">
      <c r="J51" s="58"/>
      <c r="K51" s="55"/>
      <c r="L51" s="58"/>
      <c r="M51" s="58"/>
    </row>
    <row r="52" spans="1:13" ht="25.5">
      <c r="A52" s="11" t="s">
        <v>65</v>
      </c>
      <c r="B52" s="7">
        <v>7150</v>
      </c>
      <c r="H52" s="27">
        <v>2272</v>
      </c>
      <c r="I52" s="38">
        <f>J52+K52</f>
        <v>7150</v>
      </c>
      <c r="J52" s="55">
        <f>B53-K52</f>
        <v>6650</v>
      </c>
      <c r="K52" s="55">
        <v>500</v>
      </c>
      <c r="L52" s="58"/>
      <c r="M52" s="58"/>
    </row>
    <row r="53" spans="1:13" ht="12.75">
      <c r="A53" s="3" t="s">
        <v>3</v>
      </c>
      <c r="B53" s="4">
        <f>SUM(B52:B52)</f>
        <v>7150</v>
      </c>
      <c r="C53" t="s">
        <v>14</v>
      </c>
      <c r="F53" s="25"/>
      <c r="J53" s="58"/>
      <c r="K53" s="55"/>
      <c r="L53" s="58"/>
      <c r="M53" s="58"/>
    </row>
    <row r="54" spans="6:13" ht="12.75">
      <c r="F54" s="50"/>
      <c r="J54" s="58"/>
      <c r="K54" s="55"/>
      <c r="L54" s="58"/>
      <c r="M54" s="58"/>
    </row>
    <row r="55" spans="1:13" ht="16.5" customHeight="1">
      <c r="A55" s="79" t="s">
        <v>7</v>
      </c>
      <c r="B55" s="79"/>
      <c r="C55" s="79"/>
      <c r="D55" s="79"/>
      <c r="E55" s="79"/>
      <c r="F55" s="79"/>
      <c r="G55" s="79"/>
      <c r="H55" s="79"/>
      <c r="J55" s="58"/>
      <c r="K55" s="55"/>
      <c r="L55" s="58"/>
      <c r="M55" s="58"/>
    </row>
    <row r="56" spans="1:13" ht="12.75">
      <c r="A56" s="11"/>
      <c r="B56" s="11" t="s">
        <v>15</v>
      </c>
      <c r="C56" s="11" t="s">
        <v>16</v>
      </c>
      <c r="D56" s="11"/>
      <c r="E56" s="11" t="s">
        <v>2</v>
      </c>
      <c r="F56" s="32"/>
      <c r="G56" s="32"/>
      <c r="H56" s="48">
        <v>2273</v>
      </c>
      <c r="I56" s="78">
        <f>J56+K56</f>
        <v>261000</v>
      </c>
      <c r="J56" s="77">
        <f>E58-K56</f>
        <v>226000</v>
      </c>
      <c r="K56" s="55">
        <v>35000</v>
      </c>
      <c r="L56" s="58"/>
      <c r="M56" s="58"/>
    </row>
    <row r="57" spans="1:13" ht="12.75">
      <c r="A57" s="11" t="s">
        <v>40</v>
      </c>
      <c r="B57" s="7">
        <v>90000</v>
      </c>
      <c r="C57" s="7">
        <v>2.9</v>
      </c>
      <c r="D57" s="7"/>
      <c r="E57" s="7">
        <f>B57*C57</f>
        <v>261000</v>
      </c>
      <c r="F57" s="8"/>
      <c r="G57" s="8"/>
      <c r="H57" s="8"/>
      <c r="I57" s="33"/>
      <c r="J57" s="58"/>
      <c r="K57" s="55"/>
      <c r="L57" s="58"/>
      <c r="M57" s="58"/>
    </row>
    <row r="58" spans="1:13" ht="12.75">
      <c r="A58" s="20" t="s">
        <v>8</v>
      </c>
      <c r="B58" s="7"/>
      <c r="C58" s="7"/>
      <c r="D58" s="7"/>
      <c r="E58" s="47">
        <f>SUM(E57:E57)</f>
        <v>261000</v>
      </c>
      <c r="G58" s="51"/>
      <c r="H58" s="9"/>
      <c r="I58" s="33"/>
      <c r="J58" s="58"/>
      <c r="K58" s="55"/>
      <c r="L58" s="58"/>
      <c r="M58" s="58"/>
    </row>
    <row r="59" spans="1:13" ht="12.75">
      <c r="A59" s="48"/>
      <c r="B59" s="8"/>
      <c r="C59" s="8"/>
      <c r="D59" s="8"/>
      <c r="E59" s="35"/>
      <c r="G59" s="51"/>
      <c r="H59" s="9"/>
      <c r="I59" s="33"/>
      <c r="J59" s="58"/>
      <c r="K59" s="55"/>
      <c r="L59" s="58"/>
      <c r="M59" s="58"/>
    </row>
    <row r="60" spans="1:13" ht="16.5" customHeight="1">
      <c r="A60" s="79" t="s">
        <v>46</v>
      </c>
      <c r="B60" s="79"/>
      <c r="C60" s="79"/>
      <c r="D60" s="79"/>
      <c r="E60" s="79"/>
      <c r="F60" s="79"/>
      <c r="G60" s="79"/>
      <c r="H60" s="79"/>
      <c r="J60" s="58"/>
      <c r="K60" s="55"/>
      <c r="L60" s="58"/>
      <c r="M60" s="58"/>
    </row>
    <row r="61" spans="1:13" ht="12.75">
      <c r="A61" s="11"/>
      <c r="B61" s="11" t="s">
        <v>45</v>
      </c>
      <c r="C61" s="11" t="s">
        <v>16</v>
      </c>
      <c r="D61" s="11"/>
      <c r="E61" s="11" t="s">
        <v>2</v>
      </c>
      <c r="F61" s="32"/>
      <c r="G61" s="32"/>
      <c r="H61" s="48">
        <v>2274</v>
      </c>
      <c r="I61" s="78">
        <f>J61+K61</f>
        <v>2400</v>
      </c>
      <c r="J61" s="77">
        <f>E63-K61</f>
        <v>1200</v>
      </c>
      <c r="K61" s="55">
        <v>1200</v>
      </c>
      <c r="L61" s="58"/>
      <c r="M61" s="58"/>
    </row>
    <row r="62" spans="1:13" ht="12.75">
      <c r="A62" s="11" t="s">
        <v>44</v>
      </c>
      <c r="B62" s="68">
        <v>200</v>
      </c>
      <c r="C62" s="7">
        <v>12</v>
      </c>
      <c r="D62" s="7"/>
      <c r="E62" s="7">
        <f>B62*C62</f>
        <v>2400</v>
      </c>
      <c r="F62" s="8"/>
      <c r="G62" s="8"/>
      <c r="H62" s="8"/>
      <c r="I62" s="33"/>
      <c r="J62" s="58"/>
      <c r="K62" s="55"/>
      <c r="L62" s="58"/>
      <c r="M62" s="58"/>
    </row>
    <row r="63" spans="1:13" ht="12.75">
      <c r="A63" s="20" t="s">
        <v>8</v>
      </c>
      <c r="B63" s="7"/>
      <c r="C63" s="7"/>
      <c r="D63" s="7"/>
      <c r="E63" s="47">
        <f>SUM(E62:E62)</f>
        <v>2400</v>
      </c>
      <c r="G63" s="51"/>
      <c r="H63" s="9"/>
      <c r="I63" s="33"/>
      <c r="J63" s="58"/>
      <c r="K63" s="55"/>
      <c r="L63" s="58"/>
      <c r="M63" s="58"/>
    </row>
    <row r="64" spans="1:13" ht="12.75">
      <c r="A64" s="48"/>
      <c r="B64" s="8"/>
      <c r="C64" s="8"/>
      <c r="D64" s="8"/>
      <c r="E64" s="35"/>
      <c r="G64" s="51"/>
      <c r="H64" s="9"/>
      <c r="I64" s="33"/>
      <c r="J64" s="58"/>
      <c r="K64" s="55"/>
      <c r="L64" s="58"/>
      <c r="M64" s="58"/>
    </row>
    <row r="65" spans="1:13" ht="16.5" customHeight="1">
      <c r="A65" s="79" t="s">
        <v>41</v>
      </c>
      <c r="B65" s="79"/>
      <c r="C65" s="79"/>
      <c r="D65" s="79"/>
      <c r="E65" s="79"/>
      <c r="F65" s="79"/>
      <c r="G65" s="79"/>
      <c r="H65" s="79"/>
      <c r="J65" s="58"/>
      <c r="K65" s="55"/>
      <c r="L65" s="58"/>
      <c r="M65" s="58"/>
    </row>
    <row r="66" spans="1:13" ht="12.75">
      <c r="A66" s="11"/>
      <c r="B66" s="11" t="s">
        <v>43</v>
      </c>
      <c r="C66" s="11" t="s">
        <v>16</v>
      </c>
      <c r="D66" s="11"/>
      <c r="E66" s="11" t="s">
        <v>2</v>
      </c>
      <c r="F66" s="32"/>
      <c r="G66" s="32"/>
      <c r="H66" s="48">
        <v>2275</v>
      </c>
      <c r="I66" s="78">
        <f>J66+K66</f>
        <v>5400</v>
      </c>
      <c r="J66" s="77">
        <f>E68-K66</f>
        <v>2900</v>
      </c>
      <c r="K66" s="55">
        <v>2500</v>
      </c>
      <c r="L66" s="58"/>
      <c r="M66" s="58"/>
    </row>
    <row r="67" spans="1:13" ht="12.75">
      <c r="A67" s="11" t="s">
        <v>42</v>
      </c>
      <c r="B67" s="68">
        <v>6</v>
      </c>
      <c r="C67" s="7">
        <v>900</v>
      </c>
      <c r="D67" s="7"/>
      <c r="E67" s="7">
        <f>B67*C67</f>
        <v>5400</v>
      </c>
      <c r="F67" s="8"/>
      <c r="G67" s="8"/>
      <c r="H67" s="8"/>
      <c r="I67" s="33"/>
      <c r="J67" s="58"/>
      <c r="K67" s="55"/>
      <c r="L67" s="58"/>
      <c r="M67" s="58"/>
    </row>
    <row r="68" spans="1:13" ht="12.75">
      <c r="A68" s="20" t="s">
        <v>8</v>
      </c>
      <c r="B68" s="7"/>
      <c r="C68" s="7"/>
      <c r="D68" s="7"/>
      <c r="E68" s="47">
        <f>SUM(E67:E67)</f>
        <v>5400</v>
      </c>
      <c r="G68" s="51"/>
      <c r="H68" s="9"/>
      <c r="I68" s="33"/>
      <c r="J68" s="58"/>
      <c r="K68" s="55"/>
      <c r="L68" s="58"/>
      <c r="M68" s="58"/>
    </row>
    <row r="69" spans="1:13" ht="12.75">
      <c r="A69" s="48"/>
      <c r="B69" s="8"/>
      <c r="C69" s="8"/>
      <c r="D69" s="8"/>
      <c r="E69" s="35"/>
      <c r="G69" s="51"/>
      <c r="H69" s="9"/>
      <c r="I69" s="33"/>
      <c r="J69" s="58"/>
      <c r="K69" s="55"/>
      <c r="L69" s="58"/>
      <c r="M69" s="58"/>
    </row>
    <row r="70" spans="1:13" ht="12.75">
      <c r="A70" s="48" t="s">
        <v>51</v>
      </c>
      <c r="B70" s="11" t="s">
        <v>14</v>
      </c>
      <c r="C70" s="11" t="s">
        <v>53</v>
      </c>
      <c r="D70" s="11"/>
      <c r="E70" s="11" t="s">
        <v>2</v>
      </c>
      <c r="G70" s="51"/>
      <c r="H70" s="9"/>
      <c r="I70" s="33"/>
      <c r="J70" s="58"/>
      <c r="K70" s="55"/>
      <c r="L70" s="58"/>
      <c r="M70" s="58"/>
    </row>
    <row r="71" spans="1:11" ht="15.75" customHeight="1">
      <c r="A71" s="71" t="s">
        <v>52</v>
      </c>
      <c r="B71" s="68">
        <v>700</v>
      </c>
      <c r="C71" s="7">
        <v>12</v>
      </c>
      <c r="D71" s="7"/>
      <c r="E71" s="7">
        <f>C71*B71</f>
        <v>8400</v>
      </c>
      <c r="G71" s="51"/>
      <c r="H71" s="9"/>
      <c r="I71" s="33"/>
      <c r="K71" s="38"/>
    </row>
    <row r="72" spans="1:11" ht="12.75">
      <c r="A72" s="48"/>
      <c r="B72" s="7"/>
      <c r="C72" s="7"/>
      <c r="D72" s="7"/>
      <c r="E72" s="47">
        <f>SUM(E71:E71)</f>
        <v>8400</v>
      </c>
      <c r="G72" s="51"/>
      <c r="H72" s="9"/>
      <c r="I72" s="33"/>
      <c r="K72" s="38"/>
    </row>
    <row r="73" spans="1:11" ht="25.5">
      <c r="A73" s="71" t="s">
        <v>54</v>
      </c>
      <c r="B73" s="68">
        <v>3500</v>
      </c>
      <c r="C73" s="7">
        <v>12</v>
      </c>
      <c r="D73" s="7"/>
      <c r="E73" s="7">
        <f>C73*B73</f>
        <v>42000</v>
      </c>
      <c r="G73" s="51"/>
      <c r="H73" s="9"/>
      <c r="I73" s="33"/>
      <c r="K73" s="38"/>
    </row>
    <row r="74" spans="1:11" ht="12.75">
      <c r="A74" s="48"/>
      <c r="B74" s="7"/>
      <c r="C74" s="7"/>
      <c r="D74" s="7"/>
      <c r="E74" s="47">
        <f>SUM(E73:E73)</f>
        <v>42000</v>
      </c>
      <c r="G74" s="51"/>
      <c r="H74" s="9"/>
      <c r="I74" s="33"/>
      <c r="K74" s="38"/>
    </row>
    <row r="75" spans="1:11" ht="12.75">
      <c r="A75" s="48"/>
      <c r="B75" s="8"/>
      <c r="C75" s="8"/>
      <c r="D75" s="8"/>
      <c r="E75" s="35"/>
      <c r="G75" s="51"/>
      <c r="H75" s="9"/>
      <c r="I75" s="33"/>
      <c r="K75" s="38"/>
    </row>
    <row r="76" spans="1:8" ht="14.25" customHeight="1" thickBot="1">
      <c r="A76" s="22" t="s">
        <v>1</v>
      </c>
      <c r="B76" s="22"/>
      <c r="C76" s="22"/>
      <c r="D76" s="22"/>
      <c r="E76" s="22"/>
      <c r="F76" s="22"/>
      <c r="G76" s="5"/>
      <c r="H76" s="5"/>
    </row>
    <row r="77" spans="1:11" ht="12.75">
      <c r="A77" s="30"/>
      <c r="B77" s="7" t="s">
        <v>2</v>
      </c>
      <c r="C77" s="8"/>
      <c r="D77" s="8"/>
      <c r="E77" s="8"/>
      <c r="F77" s="8"/>
      <c r="G77" s="27"/>
      <c r="H77" s="27"/>
      <c r="I77" s="38"/>
      <c r="K77" s="55"/>
    </row>
    <row r="78" spans="1:11" s="14" customFormat="1" ht="15.75" customHeight="1">
      <c r="A78" s="12" t="s">
        <v>25</v>
      </c>
      <c r="B78" s="13">
        <v>45410</v>
      </c>
      <c r="C78" s="29"/>
      <c r="D78" s="29"/>
      <c r="E78" s="29"/>
      <c r="F78" s="29"/>
      <c r="H78" s="36"/>
      <c r="I78" s="54"/>
      <c r="J78" s="56"/>
      <c r="K78" s="57"/>
    </row>
    <row r="79" spans="1:11" ht="13.5" thickBot="1">
      <c r="A79" s="1" t="s">
        <v>8</v>
      </c>
      <c r="B79" s="4">
        <f>SUM(B78:B78)</f>
        <v>45410</v>
      </c>
      <c r="C79" s="9"/>
      <c r="D79" s="9"/>
      <c r="E79" s="9"/>
      <c r="F79" s="10"/>
      <c r="G79" s="14"/>
      <c r="K79" s="38"/>
    </row>
    <row r="80" spans="1:11" ht="12.75">
      <c r="A80" s="48"/>
      <c r="B80" s="8"/>
      <c r="C80" s="8"/>
      <c r="D80" s="8"/>
      <c r="E80" s="35"/>
      <c r="G80" s="51"/>
      <c r="H80" s="9"/>
      <c r="I80" s="33"/>
      <c r="K80" s="38"/>
    </row>
    <row r="81" spans="1:11" ht="12.75" customHeight="1">
      <c r="A81" s="79" t="s">
        <v>4</v>
      </c>
      <c r="B81" s="79"/>
      <c r="C81" s="79"/>
      <c r="D81" s="79"/>
      <c r="E81" s="79"/>
      <c r="F81" s="79"/>
      <c r="G81" s="79"/>
      <c r="H81" s="79"/>
      <c r="K81" s="27"/>
    </row>
    <row r="82" spans="1:11" ht="25.5">
      <c r="A82" s="19" t="s">
        <v>55</v>
      </c>
      <c r="B82" s="17">
        <v>4990</v>
      </c>
      <c r="C82" s="16"/>
      <c r="D82" s="16"/>
      <c r="E82" s="16"/>
      <c r="F82" s="16"/>
      <c r="G82" s="60"/>
      <c r="H82" s="60"/>
      <c r="I82" s="38"/>
      <c r="J82" s="55"/>
      <c r="K82" s="55"/>
    </row>
    <row r="83" spans="1:11" ht="12.75">
      <c r="A83" s="2" t="s">
        <v>3</v>
      </c>
      <c r="B83" s="23">
        <f>SUM(B82:B82)</f>
        <v>4990</v>
      </c>
      <c r="C83" s="18" t="s">
        <v>14</v>
      </c>
      <c r="D83" s="18"/>
      <c r="F83" s="52"/>
      <c r="G83" s="14"/>
      <c r="H83" s="27"/>
      <c r="I83" s="27"/>
      <c r="J83" s="27"/>
      <c r="K83" s="38"/>
    </row>
    <row r="84" spans="1:11" ht="12.75">
      <c r="A84" s="48"/>
      <c r="B84" s="8"/>
      <c r="C84" s="8"/>
      <c r="D84" s="8"/>
      <c r="E84" s="35"/>
      <c r="G84" s="51"/>
      <c r="H84" s="9"/>
      <c r="I84" s="33"/>
      <c r="K84" s="38"/>
    </row>
    <row r="85" spans="1:11" ht="12.75">
      <c r="A85" s="71" t="s">
        <v>56</v>
      </c>
      <c r="B85" s="11" t="s">
        <v>14</v>
      </c>
      <c r="C85" s="11" t="s">
        <v>53</v>
      </c>
      <c r="D85" s="11" t="s">
        <v>57</v>
      </c>
      <c r="E85" s="11" t="s">
        <v>58</v>
      </c>
      <c r="F85" s="11" t="s">
        <v>2</v>
      </c>
      <c r="G85" s="51"/>
      <c r="H85" s="9"/>
      <c r="I85" s="33"/>
      <c r="K85" s="38"/>
    </row>
    <row r="86" spans="1:11" ht="12.75">
      <c r="A86" s="48"/>
      <c r="B86" s="68">
        <v>1769</v>
      </c>
      <c r="C86" s="7">
        <v>12</v>
      </c>
      <c r="D86" s="7">
        <v>25</v>
      </c>
      <c r="E86" s="72">
        <v>0.75</v>
      </c>
      <c r="F86" s="7">
        <f>B86*C86*D86*E86</f>
        <v>398025</v>
      </c>
      <c r="G86" s="51"/>
      <c r="H86" s="9"/>
      <c r="I86" s="33"/>
      <c r="K86" s="38"/>
    </row>
    <row r="87" spans="1:11" ht="12.75">
      <c r="A87" s="48"/>
      <c r="B87" s="7"/>
      <c r="C87" s="7"/>
      <c r="D87" s="7"/>
      <c r="E87" s="46"/>
      <c r="F87" s="47">
        <f>SUM(F86:F86)</f>
        <v>398025</v>
      </c>
      <c r="G87" s="51"/>
      <c r="H87" s="9"/>
      <c r="I87" s="33"/>
      <c r="K87" s="38"/>
    </row>
    <row r="88" spans="1:11" ht="12.75">
      <c r="A88" s="48"/>
      <c r="B88" s="8"/>
      <c r="C88" s="8"/>
      <c r="D88" s="8"/>
      <c r="E88" s="35"/>
      <c r="G88" s="51"/>
      <c r="H88" s="9"/>
      <c r="I88" s="33"/>
      <c r="K88" s="38"/>
    </row>
    <row r="89" spans="1:11" ht="38.25">
      <c r="A89" s="19" t="s">
        <v>1</v>
      </c>
      <c r="B89" s="17">
        <v>219659</v>
      </c>
      <c r="C89" s="16"/>
      <c r="D89" s="16"/>
      <c r="E89" s="16"/>
      <c r="F89" s="16"/>
      <c r="G89" s="60"/>
      <c r="H89" s="60"/>
      <c r="I89" s="38"/>
      <c r="J89" s="55"/>
      <c r="K89" s="55"/>
    </row>
    <row r="90" spans="1:11" ht="25.5">
      <c r="A90" s="11" t="s">
        <v>31</v>
      </c>
      <c r="B90" s="17">
        <v>34366</v>
      </c>
      <c r="C90" s="16"/>
      <c r="D90" s="16"/>
      <c r="E90" s="16"/>
      <c r="F90" s="16"/>
      <c r="H90" s="27"/>
      <c r="I90" s="27"/>
      <c r="J90" s="27"/>
      <c r="K90" s="27"/>
    </row>
    <row r="91" spans="1:11" ht="25.5">
      <c r="A91" s="11" t="s">
        <v>36</v>
      </c>
      <c r="B91" s="17">
        <v>69200</v>
      </c>
      <c r="C91" s="16"/>
      <c r="D91" s="16"/>
      <c r="E91" s="16"/>
      <c r="F91" s="16"/>
      <c r="H91" s="27"/>
      <c r="I91" s="27"/>
      <c r="J91" s="27"/>
      <c r="K91" s="27"/>
    </row>
    <row r="92" spans="1:11" ht="25.5">
      <c r="A92" s="11" t="s">
        <v>4</v>
      </c>
      <c r="B92" s="17">
        <v>74800</v>
      </c>
      <c r="C92" s="16"/>
      <c r="D92" s="16"/>
      <c r="E92" s="16"/>
      <c r="F92" s="16"/>
      <c r="H92" s="27"/>
      <c r="I92" s="27"/>
      <c r="J92" s="27"/>
      <c r="K92" s="27"/>
    </row>
    <row r="93" spans="1:11" ht="12.75">
      <c r="A93" s="2" t="s">
        <v>3</v>
      </c>
      <c r="B93" s="23">
        <f>SUM(B89:B92)</f>
        <v>398025</v>
      </c>
      <c r="C93" s="18" t="s">
        <v>14</v>
      </c>
      <c r="D93" s="18"/>
      <c r="F93" s="52"/>
      <c r="G93" s="14"/>
      <c r="H93" s="27"/>
      <c r="I93" s="27"/>
      <c r="J93" s="27"/>
      <c r="K93" s="38"/>
    </row>
    <row r="94" ht="12" customHeight="1">
      <c r="K94" s="38"/>
    </row>
    <row r="95" spans="1:11" s="40" customFormat="1" ht="2.25" customHeight="1" hidden="1">
      <c r="A95" s="82"/>
      <c r="B95" s="82"/>
      <c r="C95" s="82"/>
      <c r="D95" s="82"/>
      <c r="E95" s="82"/>
      <c r="F95" s="82"/>
      <c r="G95" s="82"/>
      <c r="H95" s="82"/>
      <c r="I95" s="82"/>
      <c r="K95" s="42"/>
    </row>
    <row r="96" spans="1:11" s="40" customFormat="1" ht="15.75" customHeight="1" hidden="1">
      <c r="A96" s="86"/>
      <c r="B96" s="86"/>
      <c r="C96" s="86"/>
      <c r="D96" s="59"/>
      <c r="E96" s="43"/>
      <c r="F96" s="44"/>
      <c r="G96" s="43"/>
      <c r="H96" s="43"/>
      <c r="I96" s="43"/>
      <c r="K96" s="42"/>
    </row>
    <row r="97" spans="1:9" s="40" customFormat="1" ht="9.75" customHeight="1" hidden="1">
      <c r="A97" s="85"/>
      <c r="B97" s="85"/>
      <c r="C97" s="85"/>
      <c r="D97" s="85"/>
      <c r="E97" s="85"/>
      <c r="F97" s="85"/>
      <c r="G97" s="85"/>
      <c r="H97" s="85"/>
      <c r="I97" s="85"/>
    </row>
    <row r="98" spans="1:2" s="40" customFormat="1" ht="15.75" customHeight="1" hidden="1">
      <c r="A98" s="45"/>
      <c r="B98" s="46"/>
    </row>
    <row r="99" s="40" customFormat="1" ht="9.75" customHeight="1" hidden="1"/>
    <row r="100" ht="9.75" customHeight="1" hidden="1"/>
    <row r="101" spans="1:11" ht="15" customHeight="1">
      <c r="A101" s="19" t="s">
        <v>11</v>
      </c>
      <c r="B101" s="28">
        <f>B102+B103</f>
        <v>5814548</v>
      </c>
      <c r="C101" t="s">
        <v>14</v>
      </c>
      <c r="D101" t="s">
        <v>22</v>
      </c>
      <c r="F101" s="64" t="s">
        <v>23</v>
      </c>
      <c r="H101" s="64" t="s">
        <v>18</v>
      </c>
      <c r="I101" s="64"/>
      <c r="J101" s="64"/>
      <c r="K101" s="65">
        <f>J66+J61+J56+J52+J45+J34+J28+J21+J10+J7+J6</f>
        <v>4808390</v>
      </c>
    </row>
    <row r="102" spans="1:11" ht="19.5" customHeight="1">
      <c r="A102" s="19" t="s">
        <v>12</v>
      </c>
      <c r="B102" s="28">
        <f>B6+E7+B18+B25+B30+B41+B47+B53+E58+E63+E68</f>
        <v>5366123</v>
      </c>
      <c r="C102" t="s">
        <v>14</v>
      </c>
      <c r="F102" s="66" t="s">
        <v>23</v>
      </c>
      <c r="H102" s="64" t="s">
        <v>19</v>
      </c>
      <c r="I102" s="64"/>
      <c r="J102" s="64"/>
      <c r="K102" s="65">
        <f>K6+K7+K10+K21+K28+K34+K45+K52+K56+K61+K66</f>
        <v>557733</v>
      </c>
    </row>
    <row r="103" spans="1:3" ht="15.75" customHeight="1">
      <c r="A103" s="19" t="s">
        <v>13</v>
      </c>
      <c r="B103" s="21">
        <f>B93+B83+B79</f>
        <v>448425</v>
      </c>
      <c r="C103" t="s">
        <v>14</v>
      </c>
    </row>
    <row r="104" ht="3" customHeight="1"/>
    <row r="105" spans="1:8" ht="18.75" customHeight="1">
      <c r="A105" s="70" t="s">
        <v>47</v>
      </c>
      <c r="B105" s="58"/>
      <c r="C105" s="27"/>
      <c r="D105" s="27"/>
      <c r="E105" s="27"/>
      <c r="F105" s="27"/>
      <c r="G105" s="80"/>
      <c r="H105" s="80"/>
    </row>
    <row r="106" spans="1:8" ht="2.25" customHeight="1">
      <c r="A106" s="67"/>
      <c r="B106" s="58"/>
      <c r="C106" s="27"/>
      <c r="D106" s="27"/>
      <c r="E106" s="27"/>
      <c r="F106" s="27"/>
      <c r="G106" s="27"/>
      <c r="H106" s="27"/>
    </row>
    <row r="107" spans="1:8" ht="24" customHeight="1">
      <c r="A107" s="83" t="s">
        <v>48</v>
      </c>
      <c r="B107" s="84"/>
      <c r="C107" s="27"/>
      <c r="D107" s="27"/>
      <c r="E107" s="27"/>
      <c r="F107" s="27"/>
      <c r="G107" s="80"/>
      <c r="H107" s="80"/>
    </row>
  </sheetData>
  <sheetProtection/>
  <mergeCells count="19">
    <mergeCell ref="A65:H65"/>
    <mergeCell ref="A60:H60"/>
    <mergeCell ref="A1:J1"/>
    <mergeCell ref="A3:J3"/>
    <mergeCell ref="A7:C7"/>
    <mergeCell ref="A2:I2"/>
    <mergeCell ref="A20:H20"/>
    <mergeCell ref="A27:H27"/>
    <mergeCell ref="A55:H55"/>
    <mergeCell ref="A81:H81"/>
    <mergeCell ref="G107:H107"/>
    <mergeCell ref="A50:H50"/>
    <mergeCell ref="A95:I95"/>
    <mergeCell ref="A107:B107"/>
    <mergeCell ref="A33:H33"/>
    <mergeCell ref="G105:H105"/>
    <mergeCell ref="A97:I97"/>
    <mergeCell ref="A43:H43"/>
    <mergeCell ref="A96:C96"/>
  </mergeCells>
  <printOptions/>
  <pageMargins left="0.75" right="0.75" top="0.76" bottom="0.66" header="0.5" footer="0.5"/>
  <pageSetup horizontalDpi="600" verticalDpi="600" orientation="portrait" paperSize="9" scale="80" r:id="rId1"/>
  <rowBreaks count="1" manualBreakCount="1">
    <brk id="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Арбузинська селищна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2020-12-06T16:43:09Z</cp:lastPrinted>
  <dcterms:created xsi:type="dcterms:W3CDTF">2016-11-18T07:38:25Z</dcterms:created>
  <dcterms:modified xsi:type="dcterms:W3CDTF">2020-12-14T16:06:09Z</dcterms:modified>
  <cp:category/>
  <cp:version/>
  <cp:contentType/>
  <cp:contentStatus/>
</cp:coreProperties>
</file>