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6" windowWidth="23256" windowHeight="13176"/>
  </bookViews>
  <sheets>
    <sheet name="Лист1" sheetId="1" r:id="rId1"/>
  </sheets>
  <definedNames>
    <definedName name="_xlnm.Print_Area" localSheetId="0">Лист1!$A$1:$F$110</definedName>
  </definedNames>
  <calcPr calcId="125725"/>
</workbook>
</file>

<file path=xl/calcChain.xml><?xml version="1.0" encoding="utf-8"?>
<calcChain xmlns="http://schemas.openxmlformats.org/spreadsheetml/2006/main">
  <c r="D67" i="1"/>
  <c r="E67"/>
  <c r="D92"/>
  <c r="D95"/>
  <c r="C106"/>
  <c r="C103"/>
  <c r="E97" l="1"/>
  <c r="E89" s="1"/>
  <c r="E88" s="1"/>
  <c r="D97"/>
  <c r="C101"/>
  <c r="E83"/>
  <c r="C83" s="1"/>
  <c r="E80"/>
  <c r="C80" s="1"/>
  <c r="C81"/>
  <c r="C107"/>
  <c r="C105"/>
  <c r="D66"/>
  <c r="D55"/>
  <c r="D54" s="1"/>
  <c r="C56"/>
  <c r="C102"/>
  <c r="D30"/>
  <c r="C30" s="1"/>
  <c r="E85"/>
  <c r="D85"/>
  <c r="C86"/>
  <c r="C85" s="1"/>
  <c r="E76"/>
  <c r="C77"/>
  <c r="E72"/>
  <c r="C75"/>
  <c r="C74"/>
  <c r="E66"/>
  <c r="C70"/>
  <c r="E49"/>
  <c r="E48" s="1"/>
  <c r="C51"/>
  <c r="C68"/>
  <c r="D63"/>
  <c r="C63" s="1"/>
  <c r="D49"/>
  <c r="D48" s="1"/>
  <c r="D44"/>
  <c r="C44" s="1"/>
  <c r="D20"/>
  <c r="C20" s="1"/>
  <c r="D15"/>
  <c r="D60"/>
  <c r="C60" s="1"/>
  <c r="D34"/>
  <c r="D28"/>
  <c r="C28" s="1"/>
  <c r="D25"/>
  <c r="C26"/>
  <c r="D23"/>
  <c r="C23" s="1"/>
  <c r="C21"/>
  <c r="C95"/>
  <c r="C92"/>
  <c r="D90"/>
  <c r="C90" s="1"/>
  <c r="D82"/>
  <c r="D79" s="1"/>
  <c r="D76"/>
  <c r="D72"/>
  <c r="E33"/>
  <c r="E27"/>
  <c r="E25" s="1"/>
  <c r="E22"/>
  <c r="E14"/>
  <c r="C100"/>
  <c r="C99"/>
  <c r="C98"/>
  <c r="C96"/>
  <c r="C94"/>
  <c r="C93"/>
  <c r="C91"/>
  <c r="C84"/>
  <c r="C78"/>
  <c r="C73"/>
  <c r="C69"/>
  <c r="C65"/>
  <c r="C64"/>
  <c r="C62"/>
  <c r="C61"/>
  <c r="C58"/>
  <c r="C57"/>
  <c r="C52"/>
  <c r="C50"/>
  <c r="C47"/>
  <c r="C46"/>
  <c r="C45"/>
  <c r="C43"/>
  <c r="C42"/>
  <c r="C41"/>
  <c r="C40"/>
  <c r="C39"/>
  <c r="C38"/>
  <c r="C37"/>
  <c r="C36"/>
  <c r="C35"/>
  <c r="C32"/>
  <c r="C31"/>
  <c r="C29"/>
  <c r="C24"/>
  <c r="C19"/>
  <c r="C18"/>
  <c r="C17"/>
  <c r="D89" l="1"/>
  <c r="D88" s="1"/>
  <c r="E82"/>
  <c r="E79" s="1"/>
  <c r="C79" s="1"/>
  <c r="D71"/>
  <c r="C25"/>
  <c r="D14"/>
  <c r="C14" s="1"/>
  <c r="D59"/>
  <c r="C59" s="1"/>
  <c r="D33"/>
  <c r="C33" s="1"/>
  <c r="D27"/>
  <c r="C27" s="1"/>
  <c r="D22"/>
  <c r="C15"/>
  <c r="C76"/>
  <c r="E71"/>
  <c r="E53" s="1"/>
  <c r="C72"/>
  <c r="C66"/>
  <c r="C97"/>
  <c r="C55"/>
  <c r="C34"/>
  <c r="C67"/>
  <c r="C54"/>
  <c r="C49"/>
  <c r="C48"/>
  <c r="E13"/>
  <c r="C82" l="1"/>
  <c r="E87"/>
  <c r="E108" s="1"/>
  <c r="C88"/>
  <c r="C89"/>
  <c r="D53"/>
  <c r="D13"/>
  <c r="C71"/>
  <c r="C22"/>
  <c r="C53" l="1"/>
  <c r="D87"/>
  <c r="C13"/>
  <c r="D108" l="1"/>
  <c r="C108" s="1"/>
  <c r="C87"/>
</calcChain>
</file>

<file path=xl/sharedStrings.xml><?xml version="1.0" encoding="utf-8"?>
<sst xmlns="http://schemas.openxmlformats.org/spreadsheetml/2006/main" count="112" uniqueCount="108">
  <si>
    <t>Додаток 1</t>
  </si>
  <si>
    <t>Код</t>
  </si>
  <si>
    <t>Усього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</si>
  <si>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</si>
  <si>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</si>
  <si>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</si>
  <si>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</si>
  <si>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</si>
  <si>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</si>
  <si>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</si>
  <si>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</si>
  <si>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</si>
  <si>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</si>
  <si>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</si>
  <si>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</si>
  <si>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</si>
  <si>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</si>
  <si>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</si>
  <si>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</si>
  <si>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</si>
  <si>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</si>
  <si>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</si>
  <si>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</si>
  <si>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</si>
  <si>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</si>
  <si>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</si>
  <si>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</si>
  <si>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</si>
  <si>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</si>
  <si>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</si>
  <si>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</si>
  <si>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</si>
  <si>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</si>
  <si>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</si>
  <si>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</si>
  <si>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</si>
  <si>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</si>
  <si>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</si>
  <si>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</si>
  <si>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</si>
  <si>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</si>
  <si>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</si>
  <si>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</si>
  <si>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</si>
  <si>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</si>
  <si>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</si>
  <si>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</si>
  <si>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</si>
  <si>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</si>
  <si>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</si>
  <si>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</si>
  <si>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</si>
  <si>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</si>
  <si>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</si>
  <si>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</si>
  <si>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</si>
  <si>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</si>
  <si>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</si>
  <si>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</si>
  <si>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</si>
  <si>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</si>
  <si>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</si>
  <si>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</si>
  <si>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</si>
  <si>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</si>
  <si>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</si>
  <si>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</si>
  <si>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</si>
  <si>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</si>
  <si>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</si>
  <si>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</si>
  <si>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</si>
  <si>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</si>
  <si>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</si>
  <si>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</si>
  <si>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</si>
  <si>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</si>
  <si>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рішення Арбузинської селищної ради</t>
  </si>
  <si>
    <t>в. тому числі:</t>
  </si>
  <si>
    <t>Виконано</t>
  </si>
  <si>
    <t>Податок на прибуток підприємств</t>
  </si>
  <si>
    <t>Податок на прибуток підприємств та фінансових установ кпмунальної власності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</si>
  <si>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</si>
  <si>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</si>
  <si>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від скидів забруднюючих речовин безпосередньо у водні об"єкти</t>
  </si>
  <si>
    <t>Надходження коштів пайової участі у розвитку інфраструктури населеного пункту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</si>
  <si>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</si>
  <si>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неухомого майна)</t>
  </si>
  <si>
    <t>Благодійні внески, гранти та дарунки</t>
  </si>
  <si>
    <t>Цільові фонди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</si>
  <si>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</si>
  <si>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грн</t>
  </si>
  <si>
    <t xml:space="preserve">Секретар Арбузинської селищної ради </t>
  </si>
  <si>
    <t>Виконання показників доходної частини селищного бюджету Арбузинської селищної ради за 2020 рік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</si>
  <si>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</si>
  <si>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</si>
  <si>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</si>
  <si>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Надходження від продажу основного капіталу</t>
  </si>
  <si>
    <t>Кошти від відчуження майна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</si>
  <si>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</si>
  <si>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субвенції з обласного бюджету місцевим бюджетам на здійснення заходів щодо соціально-економічного розвитку територіальних громад Миколаївської області у 2020 році</t>
  </si>
  <si>
    <t>субвенція з Арбузинського районного бюджету на утримання Кавунівської школи</t>
  </si>
  <si>
    <t xml:space="preserve">субвенція з обласного бюджету місцевим бюджетам на співфінансування впровадження проектів-переможців  обласного конкурсу проектів та програм розвитку місцевого самоврядування </t>
  </si>
  <si>
    <t xml:space="preserve"> Наталя Федорова</t>
  </si>
  <si>
    <t>"Про затвердження звіту про виконаня селищного бюджету  за 2020 рік"</t>
  </si>
  <si>
    <t>від 12.02.2021 року №</t>
  </si>
  <si>
    <t>Найменування згідно з класифікацією доходів бюджету</t>
  </si>
  <si>
    <t>V позачергової сесії 9 скликання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</si>
</sst>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4" fillId="0" borderId="1" xfId="1" applyFont="1" applyBorder="1" applyAlignment="1">
      <alignment wrapText="1"/>
    </xf>
    <xf numFmtId="0" fontId="4" fillId="0" borderId="1" xfId="2" applyFont="1" applyBorder="1" applyAlignment="1">
      <alignment wrapText="1"/>
    </xf>
    <xf numFmtId="0" fontId="4" fillId="0" borderId="1" xfId="3" applyFont="1" applyBorder="1" applyAlignment="1">
      <alignment wrapText="1"/>
    </xf>
    <xf numFmtId="0" fontId="4" fillId="0" borderId="1" xfId="4" applyFont="1" applyBorder="1" applyAlignment="1">
      <alignment wrapText="1"/>
    </xf>
    <xf numFmtId="0" fontId="9" fillId="2" borderId="1" xfId="0" applyFont="1" applyFill="1" applyBorder="1" applyAlignment="1">
      <alignment vertical="center"/>
    </xf>
    <xf numFmtId="0" fontId="4" fillId="0" borderId="1" xfId="5" applyFont="1" applyBorder="1" applyAlignment="1">
      <alignment wrapText="1"/>
    </xf>
    <xf numFmtId="0" fontId="4" fillId="0" borderId="0" xfId="0" applyFont="1" applyAlignment="1">
      <alignment wrapText="1"/>
    </xf>
    <xf numFmtId="2" fontId="10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6" xfId="4"/>
    <cellStyle name="Обычный 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60" zoomScaleNormal="100" workbookViewId="0">
      <selection activeCell="D4" sqref="D4"/>
    </sheetView>
  </sheetViews>
  <sheetFormatPr defaultColWidth="9.109375" defaultRowHeight="13.8"/>
  <cols>
    <col min="1" max="1" width="11.33203125" style="1" customWidth="1"/>
    <col min="2" max="2" width="41" style="1" customWidth="1"/>
    <col min="3" max="3" width="14.109375" style="1" customWidth="1"/>
    <col min="4" max="4" width="14" style="1" customWidth="1"/>
    <col min="5" max="5" width="14.109375" style="1" customWidth="1"/>
    <col min="6" max="16384" width="9.109375" style="1"/>
  </cols>
  <sheetData>
    <row r="1" spans="1:6">
      <c r="A1" s="4"/>
      <c r="B1" s="4"/>
      <c r="C1" s="4"/>
      <c r="D1" s="4" t="s">
        <v>0</v>
      </c>
      <c r="E1" s="4"/>
      <c r="F1" s="4"/>
    </row>
    <row r="2" spans="1:6">
      <c r="A2" s="4"/>
      <c r="B2" s="4"/>
      <c r="C2" s="4"/>
      <c r="D2" s="4" t="s">
        <v>77</v>
      </c>
      <c r="E2" s="4"/>
      <c r="F2" s="4"/>
    </row>
    <row r="3" spans="1:6" ht="42" customHeight="1">
      <c r="A3" s="4"/>
      <c r="B3" s="4"/>
      <c r="C3" s="4"/>
      <c r="D3" s="29" t="s">
        <v>104</v>
      </c>
      <c r="E3" s="29"/>
      <c r="F3" s="4"/>
    </row>
    <row r="4" spans="1:6">
      <c r="A4" s="4"/>
      <c r="B4" s="4"/>
      <c r="C4" s="4"/>
      <c r="D4" s="4" t="s">
        <v>107</v>
      </c>
      <c r="E4" s="4"/>
      <c r="F4" s="4"/>
    </row>
    <row r="5" spans="1:6" ht="12.75" customHeight="1">
      <c r="A5" s="4"/>
      <c r="B5" s="4"/>
      <c r="C5" s="4"/>
      <c r="D5" s="4" t="s">
        <v>105</v>
      </c>
      <c r="E5" s="4"/>
      <c r="F5" s="4"/>
    </row>
    <row r="6" spans="1:6" s="19" customFormat="1" ht="40.5" customHeight="1">
      <c r="A6" s="30" t="s">
        <v>93</v>
      </c>
      <c r="B6" s="31"/>
      <c r="C6" s="31"/>
      <c r="D6" s="31"/>
      <c r="E6" s="31"/>
      <c r="F6" s="18"/>
    </row>
    <row r="7" spans="1:6" ht="9.75" customHeight="1">
      <c r="A7" s="5"/>
      <c r="B7" s="6"/>
      <c r="C7" s="6"/>
      <c r="D7" s="6"/>
      <c r="E7" s="6"/>
      <c r="F7" s="4"/>
    </row>
    <row r="8" spans="1:6">
      <c r="A8" s="4"/>
      <c r="B8" s="4"/>
      <c r="C8" s="4"/>
      <c r="D8" s="4"/>
      <c r="E8" s="7" t="s">
        <v>91</v>
      </c>
      <c r="F8" s="4"/>
    </row>
    <row r="9" spans="1:6" ht="12.75" customHeight="1">
      <c r="A9" s="32" t="s">
        <v>1</v>
      </c>
      <c r="B9" s="32" t="s">
        <v>106</v>
      </c>
      <c r="C9" s="35" t="s">
        <v>79</v>
      </c>
      <c r="D9" s="36"/>
      <c r="E9" s="37"/>
      <c r="F9" s="4"/>
    </row>
    <row r="10" spans="1:6" ht="12.75" customHeight="1">
      <c r="A10" s="32"/>
      <c r="B10" s="32"/>
      <c r="C10" s="33" t="s">
        <v>2</v>
      </c>
      <c r="D10" s="33" t="s">
        <v>3</v>
      </c>
      <c r="E10" s="32" t="s">
        <v>4</v>
      </c>
      <c r="F10" s="4"/>
    </row>
    <row r="11" spans="1:6">
      <c r="A11" s="32"/>
      <c r="B11" s="32"/>
      <c r="C11" s="34"/>
      <c r="D11" s="34"/>
      <c r="E11" s="32"/>
      <c r="F11" s="4"/>
    </row>
    <row r="12" spans="1:6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4"/>
    </row>
    <row r="13" spans="1:6">
      <c r="A13" s="9">
        <v>10000000</v>
      </c>
      <c r="B13" s="10" t="s">
        <v>5</v>
      </c>
      <c r="C13" s="11">
        <f>D13+E13</f>
        <v>33584176.420000002</v>
      </c>
      <c r="D13" s="11">
        <f>D14+D22+D27+D33+D48</f>
        <v>33571503.780000001</v>
      </c>
      <c r="E13" s="11">
        <f>E14+E22+E27+E33+E48</f>
        <v>12672.64</v>
      </c>
      <c r="F13" s="4"/>
    </row>
    <row r="14" spans="1:6" ht="26.4">
      <c r="A14" s="9">
        <v>11000000</v>
      </c>
      <c r="B14" s="10" t="s">
        <v>6</v>
      </c>
      <c r="C14" s="11">
        <f t="shared" ref="C14:C48" si="0">D14+E14</f>
        <v>20371734.539999995</v>
      </c>
      <c r="D14" s="11">
        <f>D15+D20</f>
        <v>20371734.539999995</v>
      </c>
      <c r="E14" s="11">
        <f>E15</f>
        <v>0</v>
      </c>
      <c r="F14" s="4"/>
    </row>
    <row r="15" spans="1:6">
      <c r="A15" s="9">
        <v>11010000</v>
      </c>
      <c r="B15" s="10" t="s">
        <v>7</v>
      </c>
      <c r="C15" s="11">
        <f t="shared" si="0"/>
        <v>20370045.979999997</v>
      </c>
      <c r="D15" s="11">
        <f>D16+D17+D18+D19</f>
        <v>20370045.979999997</v>
      </c>
      <c r="E15" s="11">
        <v>0</v>
      </c>
      <c r="F15" s="4"/>
    </row>
    <row r="16" spans="1:6" ht="39.6">
      <c r="A16" s="12">
        <v>11010100</v>
      </c>
      <c r="B16" s="13" t="s">
        <v>8</v>
      </c>
      <c r="C16" s="14">
        <v>12834045</v>
      </c>
      <c r="D16" s="14">
        <v>12834044.529999999</v>
      </c>
      <c r="E16" s="14">
        <v>0</v>
      </c>
      <c r="F16" s="4"/>
    </row>
    <row r="17" spans="1:6" ht="66">
      <c r="A17" s="12">
        <v>11010200</v>
      </c>
      <c r="B17" s="13" t="s">
        <v>9</v>
      </c>
      <c r="C17" s="14">
        <f t="shared" si="0"/>
        <v>1592099.49</v>
      </c>
      <c r="D17" s="14">
        <v>1592099.49</v>
      </c>
      <c r="E17" s="14">
        <v>0</v>
      </c>
      <c r="F17" s="4"/>
    </row>
    <row r="18" spans="1:6" ht="39.6">
      <c r="A18" s="12">
        <v>11010400</v>
      </c>
      <c r="B18" s="13" t="s">
        <v>10</v>
      </c>
      <c r="C18" s="14">
        <f t="shared" si="0"/>
        <v>5300820.3499999996</v>
      </c>
      <c r="D18" s="14">
        <v>5300820.3499999996</v>
      </c>
      <c r="E18" s="14">
        <v>0</v>
      </c>
      <c r="F18" s="4"/>
    </row>
    <row r="19" spans="1:6" ht="39.6">
      <c r="A19" s="12">
        <v>11010500</v>
      </c>
      <c r="B19" s="13" t="s">
        <v>11</v>
      </c>
      <c r="C19" s="14">
        <f t="shared" si="0"/>
        <v>643081.61</v>
      </c>
      <c r="D19" s="14">
        <v>643081.61</v>
      </c>
      <c r="E19" s="14">
        <v>0</v>
      </c>
      <c r="F19" s="4"/>
    </row>
    <row r="20" spans="1:6" s="2" customFormat="1">
      <c r="A20" s="9">
        <v>11020000</v>
      </c>
      <c r="B20" s="10" t="s">
        <v>80</v>
      </c>
      <c r="C20" s="14">
        <f t="shared" si="0"/>
        <v>1688.56</v>
      </c>
      <c r="D20" s="11">
        <f>D21</f>
        <v>1688.56</v>
      </c>
      <c r="E20" s="11">
        <v>0</v>
      </c>
      <c r="F20" s="15"/>
    </row>
    <row r="21" spans="1:6" ht="26.4">
      <c r="A21" s="12">
        <v>11020200</v>
      </c>
      <c r="B21" s="13" t="s">
        <v>81</v>
      </c>
      <c r="C21" s="14">
        <f t="shared" si="0"/>
        <v>1688.56</v>
      </c>
      <c r="D21" s="14">
        <v>1688.56</v>
      </c>
      <c r="E21" s="14">
        <v>0</v>
      </c>
      <c r="F21" s="4"/>
    </row>
    <row r="22" spans="1:6" ht="26.4">
      <c r="A22" s="9">
        <v>13000000</v>
      </c>
      <c r="B22" s="10" t="s">
        <v>12</v>
      </c>
      <c r="C22" s="11">
        <f t="shared" si="0"/>
        <v>2173.14</v>
      </c>
      <c r="D22" s="11">
        <f>D23+D25</f>
        <v>2173.14</v>
      </c>
      <c r="E22" s="11">
        <f>E23+E24</f>
        <v>0</v>
      </c>
      <c r="F22" s="4"/>
    </row>
    <row r="23" spans="1:6" ht="26.4">
      <c r="A23" s="9">
        <v>13010000</v>
      </c>
      <c r="B23" s="10" t="s">
        <v>13</v>
      </c>
      <c r="C23" s="11">
        <f t="shared" si="0"/>
        <v>391.14</v>
      </c>
      <c r="D23" s="11">
        <f>D24</f>
        <v>391.14</v>
      </c>
      <c r="E23" s="11">
        <v>0</v>
      </c>
      <c r="F23" s="4"/>
    </row>
    <row r="24" spans="1:6" ht="66">
      <c r="A24" s="12">
        <v>13010200</v>
      </c>
      <c r="B24" s="13" t="s">
        <v>14</v>
      </c>
      <c r="C24" s="14">
        <f t="shared" si="0"/>
        <v>391.14</v>
      </c>
      <c r="D24" s="14">
        <v>391.14</v>
      </c>
      <c r="E24" s="14">
        <v>0</v>
      </c>
      <c r="F24" s="4"/>
    </row>
    <row r="25" spans="1:6">
      <c r="A25" s="9">
        <v>13030000</v>
      </c>
      <c r="B25" s="10" t="s">
        <v>82</v>
      </c>
      <c r="C25" s="11">
        <f t="shared" ref="C25:C26" si="1">D25+E25</f>
        <v>1782</v>
      </c>
      <c r="D25" s="11">
        <f>D26</f>
        <v>1782</v>
      </c>
      <c r="E25" s="11">
        <f>E26+E27</f>
        <v>0</v>
      </c>
      <c r="F25" s="4"/>
    </row>
    <row r="26" spans="1:6" ht="39.6">
      <c r="A26" s="12">
        <v>13030100</v>
      </c>
      <c r="B26" s="13" t="s">
        <v>83</v>
      </c>
      <c r="C26" s="14">
        <f t="shared" si="1"/>
        <v>1782</v>
      </c>
      <c r="D26" s="14">
        <v>1782</v>
      </c>
      <c r="E26" s="14"/>
      <c r="F26" s="4"/>
    </row>
    <row r="27" spans="1:6">
      <c r="A27" s="9">
        <v>14000000</v>
      </c>
      <c r="B27" s="10" t="s">
        <v>15</v>
      </c>
      <c r="C27" s="11">
        <f t="shared" si="0"/>
        <v>669888.39</v>
      </c>
      <c r="D27" s="11">
        <f>D28+D30+D32</f>
        <v>669888.39</v>
      </c>
      <c r="E27" s="11">
        <f>E28+E29+E30+E31+E32</f>
        <v>0</v>
      </c>
      <c r="F27" s="4"/>
    </row>
    <row r="28" spans="1:6" ht="26.4">
      <c r="A28" s="9">
        <v>14020000</v>
      </c>
      <c r="B28" s="10" t="s">
        <v>16</v>
      </c>
      <c r="C28" s="11">
        <f t="shared" si="0"/>
        <v>56107.37</v>
      </c>
      <c r="D28" s="11">
        <f>D29</f>
        <v>56107.37</v>
      </c>
      <c r="E28" s="11">
        <v>0</v>
      </c>
      <c r="F28" s="4"/>
    </row>
    <row r="29" spans="1:6">
      <c r="A29" s="12">
        <v>14021900</v>
      </c>
      <c r="B29" s="13" t="s">
        <v>17</v>
      </c>
      <c r="C29" s="14">
        <f t="shared" si="0"/>
        <v>56107.37</v>
      </c>
      <c r="D29" s="14">
        <v>56107.37</v>
      </c>
      <c r="E29" s="14">
        <v>0</v>
      </c>
      <c r="F29" s="4"/>
    </row>
    <row r="30" spans="1:6" ht="39.6">
      <c r="A30" s="9">
        <v>14030000</v>
      </c>
      <c r="B30" s="10" t="s">
        <v>18</v>
      </c>
      <c r="C30" s="11">
        <f t="shared" si="0"/>
        <v>195898.5</v>
      </c>
      <c r="D30" s="11">
        <f>D31</f>
        <v>195898.5</v>
      </c>
      <c r="E30" s="11">
        <v>0</v>
      </c>
      <c r="F30" s="4"/>
    </row>
    <row r="31" spans="1:6">
      <c r="A31" s="12">
        <v>14031900</v>
      </c>
      <c r="B31" s="13" t="s">
        <v>17</v>
      </c>
      <c r="C31" s="14">
        <f t="shared" si="0"/>
        <v>195898.5</v>
      </c>
      <c r="D31" s="14">
        <v>195898.5</v>
      </c>
      <c r="E31" s="14">
        <v>0</v>
      </c>
      <c r="F31" s="4"/>
    </row>
    <row r="32" spans="1:6" ht="39.6">
      <c r="A32" s="12">
        <v>14040000</v>
      </c>
      <c r="B32" s="13" t="s">
        <v>19</v>
      </c>
      <c r="C32" s="14">
        <f t="shared" si="0"/>
        <v>417882.52</v>
      </c>
      <c r="D32" s="14">
        <v>417882.52</v>
      </c>
      <c r="E32" s="14">
        <v>0</v>
      </c>
      <c r="F32" s="4"/>
    </row>
    <row r="33" spans="1:6">
      <c r="A33" s="9">
        <v>18000000</v>
      </c>
      <c r="B33" s="10" t="s">
        <v>20</v>
      </c>
      <c r="C33" s="11">
        <f t="shared" si="0"/>
        <v>12527707.710000001</v>
      </c>
      <c r="D33" s="11">
        <f>D34+D44</f>
        <v>12527707.710000001</v>
      </c>
      <c r="E33" s="11">
        <f>E34+E35+E36+E37+E38+E39+E40+E41+E42+E43</f>
        <v>0</v>
      </c>
      <c r="F33" s="4"/>
    </row>
    <row r="34" spans="1:6">
      <c r="A34" s="9">
        <v>18010000</v>
      </c>
      <c r="B34" s="10" t="s">
        <v>21</v>
      </c>
      <c r="C34" s="11">
        <f t="shared" si="0"/>
        <v>3942421.95</v>
      </c>
      <c r="D34" s="11">
        <f>D35+D36+D37+D38+D39+D40+D41+D42+D43</f>
        <v>3942421.95</v>
      </c>
      <c r="E34" s="11">
        <v>0</v>
      </c>
      <c r="F34" s="4"/>
    </row>
    <row r="35" spans="1:6" ht="52.8">
      <c r="A35" s="12">
        <v>18010100</v>
      </c>
      <c r="B35" s="13" t="s">
        <v>22</v>
      </c>
      <c r="C35" s="14">
        <f t="shared" si="0"/>
        <v>3885.84</v>
      </c>
      <c r="D35" s="14">
        <v>3885.84</v>
      </c>
      <c r="E35" s="14">
        <v>0</v>
      </c>
      <c r="F35" s="4"/>
    </row>
    <row r="36" spans="1:6" ht="52.8">
      <c r="A36" s="12">
        <v>18010200</v>
      </c>
      <c r="B36" s="13" t="s">
        <v>23</v>
      </c>
      <c r="C36" s="14">
        <f t="shared" si="0"/>
        <v>14424.7</v>
      </c>
      <c r="D36" s="14">
        <v>14424.7</v>
      </c>
      <c r="E36" s="14">
        <v>0</v>
      </c>
      <c r="F36" s="4"/>
    </row>
    <row r="37" spans="1:6" ht="52.8">
      <c r="A37" s="12">
        <v>18010300</v>
      </c>
      <c r="B37" s="13" t="s">
        <v>24</v>
      </c>
      <c r="C37" s="14">
        <f t="shared" si="0"/>
        <v>110925.96</v>
      </c>
      <c r="D37" s="14">
        <v>110925.96</v>
      </c>
      <c r="E37" s="14">
        <v>0</v>
      </c>
      <c r="F37" s="4"/>
    </row>
    <row r="38" spans="1:6" ht="52.8">
      <c r="A38" s="12">
        <v>18010400</v>
      </c>
      <c r="B38" s="13" t="s">
        <v>25</v>
      </c>
      <c r="C38" s="14">
        <f t="shared" si="0"/>
        <v>108404.56</v>
      </c>
      <c r="D38" s="14">
        <v>108404.56</v>
      </c>
      <c r="E38" s="14">
        <v>0</v>
      </c>
      <c r="F38" s="4"/>
    </row>
    <row r="39" spans="1:6">
      <c r="A39" s="12">
        <v>18010500</v>
      </c>
      <c r="B39" s="13" t="s">
        <v>26</v>
      </c>
      <c r="C39" s="14">
        <f t="shared" si="0"/>
        <v>413143.92</v>
      </c>
      <c r="D39" s="14">
        <v>413143.92</v>
      </c>
      <c r="E39" s="14">
        <v>0</v>
      </c>
      <c r="F39" s="4"/>
    </row>
    <row r="40" spans="1:6">
      <c r="A40" s="12">
        <v>18010600</v>
      </c>
      <c r="B40" s="13" t="s">
        <v>27</v>
      </c>
      <c r="C40" s="14">
        <f t="shared" si="0"/>
        <v>1022885.56</v>
      </c>
      <c r="D40" s="14">
        <v>1022885.56</v>
      </c>
      <c r="E40" s="14">
        <v>0</v>
      </c>
      <c r="F40" s="4"/>
    </row>
    <row r="41" spans="1:6">
      <c r="A41" s="12">
        <v>18010700</v>
      </c>
      <c r="B41" s="13" t="s">
        <v>28</v>
      </c>
      <c r="C41" s="14">
        <f t="shared" si="0"/>
        <v>1268946.3600000001</v>
      </c>
      <c r="D41" s="14">
        <v>1268946.3600000001</v>
      </c>
      <c r="E41" s="14">
        <v>0</v>
      </c>
      <c r="F41" s="4"/>
    </row>
    <row r="42" spans="1:6">
      <c r="A42" s="12">
        <v>18010900</v>
      </c>
      <c r="B42" s="13" t="s">
        <v>29</v>
      </c>
      <c r="C42" s="14">
        <f t="shared" si="0"/>
        <v>974805.05</v>
      </c>
      <c r="D42" s="14">
        <v>974805.05</v>
      </c>
      <c r="E42" s="14">
        <v>0</v>
      </c>
      <c r="F42" s="4"/>
    </row>
    <row r="43" spans="1:6">
      <c r="A43" s="12">
        <v>18011100</v>
      </c>
      <c r="B43" s="13" t="s">
        <v>30</v>
      </c>
      <c r="C43" s="14">
        <f t="shared" si="0"/>
        <v>25000</v>
      </c>
      <c r="D43" s="14">
        <v>25000</v>
      </c>
      <c r="E43" s="14">
        <v>0</v>
      </c>
      <c r="F43" s="4"/>
    </row>
    <row r="44" spans="1:6">
      <c r="A44" s="9">
        <v>18050000</v>
      </c>
      <c r="B44" s="10" t="s">
        <v>31</v>
      </c>
      <c r="C44" s="11">
        <f t="shared" si="0"/>
        <v>8585285.7599999998</v>
      </c>
      <c r="D44" s="11">
        <f>D45+D46+D47</f>
        <v>8585285.7599999998</v>
      </c>
      <c r="E44" s="11">
        <v>0</v>
      </c>
      <c r="F44" s="4"/>
    </row>
    <row r="45" spans="1:6">
      <c r="A45" s="12">
        <v>18050300</v>
      </c>
      <c r="B45" s="13" t="s">
        <v>32</v>
      </c>
      <c r="C45" s="14">
        <f t="shared" si="0"/>
        <v>597069.93999999994</v>
      </c>
      <c r="D45" s="14">
        <v>597069.93999999994</v>
      </c>
      <c r="E45" s="14">
        <v>0</v>
      </c>
      <c r="F45" s="4"/>
    </row>
    <row r="46" spans="1:6">
      <c r="A46" s="12">
        <v>18050400</v>
      </c>
      <c r="B46" s="13" t="s">
        <v>33</v>
      </c>
      <c r="C46" s="14">
        <f t="shared" si="0"/>
        <v>2230846.11</v>
      </c>
      <c r="D46" s="14">
        <v>2230846.11</v>
      </c>
      <c r="E46" s="14">
        <v>0</v>
      </c>
      <c r="F46" s="4"/>
    </row>
    <row r="47" spans="1:6" ht="66">
      <c r="A47" s="12">
        <v>18050500</v>
      </c>
      <c r="B47" s="13" t="s">
        <v>34</v>
      </c>
      <c r="C47" s="14">
        <f t="shared" si="0"/>
        <v>5757369.71</v>
      </c>
      <c r="D47" s="14">
        <v>5757369.71</v>
      </c>
      <c r="E47" s="14">
        <v>0</v>
      </c>
      <c r="F47" s="4"/>
    </row>
    <row r="48" spans="1:6">
      <c r="A48" s="9">
        <v>19000000</v>
      </c>
      <c r="B48" s="10" t="s">
        <v>35</v>
      </c>
      <c r="C48" s="11">
        <f t="shared" si="0"/>
        <v>12672.64</v>
      </c>
      <c r="D48" s="11">
        <f>D49</f>
        <v>0</v>
      </c>
      <c r="E48" s="11">
        <f>E49</f>
        <v>12672.64</v>
      </c>
      <c r="F48" s="4"/>
    </row>
    <row r="49" spans="1:6">
      <c r="A49" s="9">
        <v>19010000</v>
      </c>
      <c r="B49" s="10" t="s">
        <v>36</v>
      </c>
      <c r="C49" s="11">
        <f t="shared" ref="C49:C91" si="2">D49+E49</f>
        <v>12672.64</v>
      </c>
      <c r="D49" s="11">
        <f>D50+D52</f>
        <v>0</v>
      </c>
      <c r="E49" s="11">
        <f>E50+E52+E51</f>
        <v>12672.64</v>
      </c>
      <c r="F49" s="4"/>
    </row>
    <row r="50" spans="1:6" ht="66">
      <c r="A50" s="12">
        <v>19010100</v>
      </c>
      <c r="B50" s="13" t="s">
        <v>37</v>
      </c>
      <c r="C50" s="14">
        <f t="shared" si="2"/>
        <v>5366.15</v>
      </c>
      <c r="D50" s="14">
        <v>0</v>
      </c>
      <c r="E50" s="14">
        <v>5366.15</v>
      </c>
      <c r="F50" s="4"/>
    </row>
    <row r="51" spans="1:6" ht="26.4">
      <c r="A51" s="12">
        <v>19010200</v>
      </c>
      <c r="B51" s="13" t="s">
        <v>84</v>
      </c>
      <c r="C51" s="14">
        <f t="shared" ref="C51" si="3">D51+E51</f>
        <v>1673.97</v>
      </c>
      <c r="D51" s="14">
        <v>0</v>
      </c>
      <c r="E51" s="14">
        <v>1673.97</v>
      </c>
      <c r="F51" s="4"/>
    </row>
    <row r="52" spans="1:6" ht="52.8">
      <c r="A52" s="12">
        <v>19010300</v>
      </c>
      <c r="B52" s="13" t="s">
        <v>38</v>
      </c>
      <c r="C52" s="14">
        <f t="shared" si="2"/>
        <v>5632.52</v>
      </c>
      <c r="D52" s="14">
        <v>0</v>
      </c>
      <c r="E52" s="14">
        <v>5632.52</v>
      </c>
      <c r="F52" s="4"/>
    </row>
    <row r="53" spans="1:6">
      <c r="A53" s="9">
        <v>20000000</v>
      </c>
      <c r="B53" s="10" t="s">
        <v>39</v>
      </c>
      <c r="C53" s="11">
        <f t="shared" si="2"/>
        <v>6584810.0899999999</v>
      </c>
      <c r="D53" s="11">
        <f>D54+D59+D66+D71</f>
        <v>312358.57</v>
      </c>
      <c r="E53" s="11">
        <f>E54+E59+E66+E71</f>
        <v>6272451.5199999996</v>
      </c>
      <c r="F53" s="4"/>
    </row>
    <row r="54" spans="1:6" ht="26.4">
      <c r="A54" s="9">
        <v>21000000</v>
      </c>
      <c r="B54" s="10" t="s">
        <v>40</v>
      </c>
      <c r="C54" s="11">
        <f t="shared" si="2"/>
        <v>6226.37</v>
      </c>
      <c r="D54" s="11">
        <f>D55</f>
        <v>6226.37</v>
      </c>
      <c r="E54" s="11">
        <v>0</v>
      </c>
      <c r="F54" s="4"/>
    </row>
    <row r="55" spans="1:6">
      <c r="A55" s="9">
        <v>21080000</v>
      </c>
      <c r="B55" s="10" t="s">
        <v>41</v>
      </c>
      <c r="C55" s="11">
        <f t="shared" si="2"/>
        <v>6226.37</v>
      </c>
      <c r="D55" s="11">
        <f>D56+D57+D58</f>
        <v>6226.37</v>
      </c>
      <c r="E55" s="11">
        <v>0</v>
      </c>
      <c r="F55" s="4"/>
    </row>
    <row r="56" spans="1:6">
      <c r="A56" s="25">
        <v>21080500</v>
      </c>
      <c r="B56" s="13" t="s">
        <v>41</v>
      </c>
      <c r="C56" s="14">
        <f t="shared" si="2"/>
        <v>28.37</v>
      </c>
      <c r="D56" s="14">
        <v>28.37</v>
      </c>
      <c r="E56" s="14">
        <v>0</v>
      </c>
      <c r="F56" s="4"/>
    </row>
    <row r="57" spans="1:6">
      <c r="A57" s="12">
        <v>21081100</v>
      </c>
      <c r="B57" s="13" t="s">
        <v>42</v>
      </c>
      <c r="C57" s="14">
        <f t="shared" si="2"/>
        <v>1598</v>
      </c>
      <c r="D57" s="14">
        <v>1598</v>
      </c>
      <c r="E57" s="14">
        <v>0</v>
      </c>
      <c r="F57" s="4"/>
    </row>
    <row r="58" spans="1:6" ht="39.6">
      <c r="A58" s="12">
        <v>21081500</v>
      </c>
      <c r="B58" s="13" t="s">
        <v>43</v>
      </c>
      <c r="C58" s="14">
        <f t="shared" si="2"/>
        <v>4600</v>
      </c>
      <c r="D58" s="14">
        <v>4600</v>
      </c>
      <c r="E58" s="14">
        <v>0</v>
      </c>
      <c r="F58" s="4"/>
    </row>
    <row r="59" spans="1:6" ht="26.4">
      <c r="A59" s="9">
        <v>22000000</v>
      </c>
      <c r="B59" s="10" t="s">
        <v>44</v>
      </c>
      <c r="C59" s="11">
        <f t="shared" si="2"/>
        <v>241544.19</v>
      </c>
      <c r="D59" s="11">
        <f>D60+D63</f>
        <v>241544.19</v>
      </c>
      <c r="E59" s="11">
        <v>0</v>
      </c>
      <c r="F59" s="4"/>
    </row>
    <row r="60" spans="1:6">
      <c r="A60" s="9">
        <v>22010000</v>
      </c>
      <c r="B60" s="10" t="s">
        <v>45</v>
      </c>
      <c r="C60" s="11">
        <f t="shared" si="2"/>
        <v>212104.89</v>
      </c>
      <c r="D60" s="11">
        <f>D61+D62</f>
        <v>212104.89</v>
      </c>
      <c r="E60" s="11">
        <v>0</v>
      </c>
      <c r="F60" s="4"/>
    </row>
    <row r="61" spans="1:6">
      <c r="A61" s="12">
        <v>22012500</v>
      </c>
      <c r="B61" s="13" t="s">
        <v>46</v>
      </c>
      <c r="C61" s="14">
        <f t="shared" si="2"/>
        <v>22924.89</v>
      </c>
      <c r="D61" s="14">
        <v>22924.89</v>
      </c>
      <c r="E61" s="14">
        <v>0</v>
      </c>
      <c r="F61" s="4"/>
    </row>
    <row r="62" spans="1:6" ht="26.4">
      <c r="A62" s="12">
        <v>22012600</v>
      </c>
      <c r="B62" s="13" t="s">
        <v>47</v>
      </c>
      <c r="C62" s="14">
        <f t="shared" si="2"/>
        <v>189180</v>
      </c>
      <c r="D62" s="14">
        <v>189180</v>
      </c>
      <c r="E62" s="14">
        <v>0</v>
      </c>
      <c r="F62" s="4"/>
    </row>
    <row r="63" spans="1:6">
      <c r="A63" s="9">
        <v>22090000</v>
      </c>
      <c r="B63" s="10" t="s">
        <v>48</v>
      </c>
      <c r="C63" s="11">
        <f t="shared" si="2"/>
        <v>29439.3</v>
      </c>
      <c r="D63" s="11">
        <f>D64+D65</f>
        <v>29439.3</v>
      </c>
      <c r="E63" s="11">
        <v>0</v>
      </c>
      <c r="F63" s="4"/>
    </row>
    <row r="64" spans="1:6" ht="52.8">
      <c r="A64" s="12">
        <v>22090100</v>
      </c>
      <c r="B64" s="13" t="s">
        <v>49</v>
      </c>
      <c r="C64" s="14">
        <f t="shared" si="2"/>
        <v>26226.3</v>
      </c>
      <c r="D64" s="14">
        <v>26226.3</v>
      </c>
      <c r="E64" s="14">
        <v>0</v>
      </c>
      <c r="F64" s="4"/>
    </row>
    <row r="65" spans="1:6" ht="39.6">
      <c r="A65" s="12">
        <v>22090400</v>
      </c>
      <c r="B65" s="13" t="s">
        <v>50</v>
      </c>
      <c r="C65" s="14">
        <f t="shared" si="2"/>
        <v>3213</v>
      </c>
      <c r="D65" s="14">
        <v>3213</v>
      </c>
      <c r="E65" s="14">
        <v>0</v>
      </c>
      <c r="F65" s="4"/>
    </row>
    <row r="66" spans="1:6">
      <c r="A66" s="9">
        <v>24000000</v>
      </c>
      <c r="B66" s="10" t="s">
        <v>51</v>
      </c>
      <c r="C66" s="11">
        <f t="shared" si="2"/>
        <v>124307.6</v>
      </c>
      <c r="D66" s="11">
        <f>D67</f>
        <v>64588.01</v>
      </c>
      <c r="E66" s="11">
        <f>E67+E70</f>
        <v>59719.59</v>
      </c>
      <c r="F66" s="4"/>
    </row>
    <row r="67" spans="1:6">
      <c r="A67" s="9">
        <v>24060000</v>
      </c>
      <c r="B67" s="10" t="s">
        <v>41</v>
      </c>
      <c r="C67" s="11">
        <f t="shared" si="2"/>
        <v>89157.6</v>
      </c>
      <c r="D67" s="11">
        <f>D68+D69</f>
        <v>64588.01</v>
      </c>
      <c r="E67" s="11">
        <f>E68+E69</f>
        <v>24569.59</v>
      </c>
      <c r="F67" s="4"/>
    </row>
    <row r="68" spans="1:6">
      <c r="A68" s="12">
        <v>24060300</v>
      </c>
      <c r="B68" s="13" t="s">
        <v>41</v>
      </c>
      <c r="C68" s="14">
        <f t="shared" si="2"/>
        <v>64588.01</v>
      </c>
      <c r="D68" s="14">
        <v>64588.01</v>
      </c>
      <c r="E68" s="11">
        <v>0</v>
      </c>
      <c r="F68" s="4"/>
    </row>
    <row r="69" spans="1:6" ht="52.8">
      <c r="A69" s="12">
        <v>24062100</v>
      </c>
      <c r="B69" s="13" t="s">
        <v>52</v>
      </c>
      <c r="C69" s="14">
        <f t="shared" si="2"/>
        <v>24569.59</v>
      </c>
      <c r="D69" s="14">
        <v>0</v>
      </c>
      <c r="E69" s="14">
        <v>24569.59</v>
      </c>
      <c r="F69" s="4"/>
    </row>
    <row r="70" spans="1:6" ht="26.4">
      <c r="A70" s="12">
        <v>24170000</v>
      </c>
      <c r="B70" s="13" t="s">
        <v>85</v>
      </c>
      <c r="C70" s="14">
        <f t="shared" ref="C70" si="4">D70+E70</f>
        <v>35150</v>
      </c>
      <c r="D70" s="14">
        <v>0</v>
      </c>
      <c r="E70" s="14">
        <v>35150</v>
      </c>
      <c r="F70" s="4"/>
    </row>
    <row r="71" spans="1:6">
      <c r="A71" s="9">
        <v>25000000</v>
      </c>
      <c r="B71" s="10" t="s">
        <v>53</v>
      </c>
      <c r="C71" s="11">
        <f t="shared" si="2"/>
        <v>6212731.9299999997</v>
      </c>
      <c r="D71" s="11">
        <f>D72+D76</f>
        <v>0</v>
      </c>
      <c r="E71" s="11">
        <f>E72+E76</f>
        <v>6212731.9299999997</v>
      </c>
      <c r="F71" s="4"/>
    </row>
    <row r="72" spans="1:6" ht="39.6">
      <c r="A72" s="9">
        <v>25010000</v>
      </c>
      <c r="B72" s="10" t="s">
        <v>54</v>
      </c>
      <c r="C72" s="11">
        <f t="shared" si="2"/>
        <v>718992.67</v>
      </c>
      <c r="D72" s="11">
        <f>D73</f>
        <v>0</v>
      </c>
      <c r="E72" s="11">
        <f>E73+E74+E75</f>
        <v>718992.67</v>
      </c>
      <c r="F72" s="4"/>
    </row>
    <row r="73" spans="1:6" ht="26.4">
      <c r="A73" s="12">
        <v>25010100</v>
      </c>
      <c r="B73" s="13" t="s">
        <v>55</v>
      </c>
      <c r="C73" s="14">
        <f t="shared" si="2"/>
        <v>640028.75</v>
      </c>
      <c r="D73" s="14">
        <v>0</v>
      </c>
      <c r="E73" s="14">
        <v>640028.75</v>
      </c>
      <c r="F73" s="4"/>
    </row>
    <row r="74" spans="1:6">
      <c r="A74" s="12">
        <v>25010300</v>
      </c>
      <c r="B74" s="13" t="s">
        <v>86</v>
      </c>
      <c r="C74" s="14">
        <f t="shared" ref="C74:C75" si="5">D74+E74</f>
        <v>78266.28</v>
      </c>
      <c r="D74" s="14">
        <v>0</v>
      </c>
      <c r="E74" s="14">
        <v>78266.28</v>
      </c>
      <c r="F74" s="4"/>
    </row>
    <row r="75" spans="1:6" ht="39.6">
      <c r="A75" s="12">
        <v>25010400</v>
      </c>
      <c r="B75" s="13" t="s">
        <v>87</v>
      </c>
      <c r="C75" s="14">
        <f t="shared" si="5"/>
        <v>697.64</v>
      </c>
      <c r="D75" s="14">
        <v>0</v>
      </c>
      <c r="E75" s="14">
        <v>697.64</v>
      </c>
      <c r="F75" s="4"/>
    </row>
    <row r="76" spans="1:6" ht="26.4">
      <c r="A76" s="9">
        <v>25020000</v>
      </c>
      <c r="B76" s="10" t="s">
        <v>56</v>
      </c>
      <c r="C76" s="11">
        <f t="shared" si="2"/>
        <v>5493739.2599999998</v>
      </c>
      <c r="D76" s="11">
        <f>D78</f>
        <v>0</v>
      </c>
      <c r="E76" s="11">
        <f>E77+E78</f>
        <v>5493739.2599999998</v>
      </c>
      <c r="F76" s="4"/>
    </row>
    <row r="77" spans="1:6" s="3" customFormat="1">
      <c r="A77" s="12">
        <v>25020100</v>
      </c>
      <c r="B77" s="13" t="s">
        <v>88</v>
      </c>
      <c r="C77" s="14">
        <f t="shared" si="2"/>
        <v>5489398.0199999996</v>
      </c>
      <c r="D77" s="14">
        <v>0</v>
      </c>
      <c r="E77" s="14">
        <v>5489398.0199999996</v>
      </c>
      <c r="F77" s="4"/>
    </row>
    <row r="78" spans="1:6" ht="79.2">
      <c r="A78" s="12">
        <v>25020200</v>
      </c>
      <c r="B78" s="13" t="s">
        <v>57</v>
      </c>
      <c r="C78" s="14">
        <f t="shared" si="2"/>
        <v>4341.24</v>
      </c>
      <c r="D78" s="14">
        <v>0</v>
      </c>
      <c r="E78" s="14">
        <v>4341.24</v>
      </c>
      <c r="F78" s="4"/>
    </row>
    <row r="79" spans="1:6">
      <c r="A79" s="9">
        <v>30000000</v>
      </c>
      <c r="B79" s="10" t="s">
        <v>58</v>
      </c>
      <c r="C79" s="11">
        <f t="shared" si="2"/>
        <v>173276</v>
      </c>
      <c r="D79" s="11">
        <f>D82</f>
        <v>0</v>
      </c>
      <c r="E79" s="11">
        <f>E80+E82</f>
        <v>173276</v>
      </c>
      <c r="F79" s="4"/>
    </row>
    <row r="80" spans="1:6" ht="26.4">
      <c r="A80" s="9">
        <v>31000000</v>
      </c>
      <c r="B80" s="10" t="s">
        <v>97</v>
      </c>
      <c r="C80" s="11">
        <f t="shared" si="2"/>
        <v>44697</v>
      </c>
      <c r="D80" s="11">
        <v>0</v>
      </c>
      <c r="E80" s="11">
        <f>E81</f>
        <v>44697</v>
      </c>
      <c r="F80" s="4"/>
    </row>
    <row r="81" spans="1:6" s="3" customFormat="1">
      <c r="A81" s="12">
        <v>31030000</v>
      </c>
      <c r="B81" s="13" t="s">
        <v>98</v>
      </c>
      <c r="C81" s="11">
        <f t="shared" si="2"/>
        <v>44697</v>
      </c>
      <c r="D81" s="14">
        <v>0</v>
      </c>
      <c r="E81" s="14">
        <v>44697</v>
      </c>
      <c r="F81" s="4"/>
    </row>
    <row r="82" spans="1:6" ht="26.4">
      <c r="A82" s="9">
        <v>33000000</v>
      </c>
      <c r="B82" s="10" t="s">
        <v>59</v>
      </c>
      <c r="C82" s="11">
        <f t="shared" si="2"/>
        <v>128579</v>
      </c>
      <c r="D82" s="11">
        <f>D83</f>
        <v>0</v>
      </c>
      <c r="E82" s="11">
        <f>E83</f>
        <v>128579</v>
      </c>
      <c r="F82" s="4"/>
    </row>
    <row r="83" spans="1:6">
      <c r="A83" s="9">
        <v>33010000</v>
      </c>
      <c r="B83" s="10" t="s">
        <v>60</v>
      </c>
      <c r="C83" s="11">
        <f t="shared" si="2"/>
        <v>128579</v>
      </c>
      <c r="D83" s="11">
        <v>0</v>
      </c>
      <c r="E83" s="11">
        <f>E84</f>
        <v>128579</v>
      </c>
      <c r="F83" s="4"/>
    </row>
    <row r="84" spans="1:6" ht="66">
      <c r="A84" s="12">
        <v>33010100</v>
      </c>
      <c r="B84" s="13" t="s">
        <v>61</v>
      </c>
      <c r="C84" s="14">
        <f t="shared" si="2"/>
        <v>128579</v>
      </c>
      <c r="D84" s="14">
        <v>0</v>
      </c>
      <c r="E84" s="14">
        <v>128579</v>
      </c>
      <c r="F84" s="4"/>
    </row>
    <row r="85" spans="1:6" s="2" customFormat="1">
      <c r="A85" s="9">
        <v>50000000</v>
      </c>
      <c r="B85" s="10" t="s">
        <v>89</v>
      </c>
      <c r="C85" s="11">
        <f>C86</f>
        <v>34251.72</v>
      </c>
      <c r="D85" s="11">
        <f>D86</f>
        <v>0</v>
      </c>
      <c r="E85" s="11">
        <f>E86</f>
        <v>34251.72</v>
      </c>
      <c r="F85" s="15"/>
    </row>
    <row r="86" spans="1:6" ht="52.8">
      <c r="A86" s="12">
        <v>50110000</v>
      </c>
      <c r="B86" s="13" t="s">
        <v>90</v>
      </c>
      <c r="C86" s="14">
        <f t="shared" si="2"/>
        <v>34251.72</v>
      </c>
      <c r="D86" s="14">
        <v>0</v>
      </c>
      <c r="E86" s="11">
        <v>34251.72</v>
      </c>
      <c r="F86" s="4"/>
    </row>
    <row r="87" spans="1:6" ht="26.4">
      <c r="A87" s="9"/>
      <c r="B87" s="10" t="s">
        <v>62</v>
      </c>
      <c r="C87" s="11">
        <f t="shared" si="2"/>
        <v>40376514.230000004</v>
      </c>
      <c r="D87" s="11">
        <f>D79+D53+D13</f>
        <v>33883862.350000001</v>
      </c>
      <c r="E87" s="11">
        <f>E79+E53+E13+E85</f>
        <v>6492651.879999999</v>
      </c>
      <c r="F87" s="4"/>
    </row>
    <row r="88" spans="1:6">
      <c r="A88" s="9">
        <v>40000000</v>
      </c>
      <c r="B88" s="10" t="s">
        <v>63</v>
      </c>
      <c r="C88" s="11">
        <f t="shared" si="2"/>
        <v>32800971.689999998</v>
      </c>
      <c r="D88" s="11">
        <f>D89</f>
        <v>29707110.699999999</v>
      </c>
      <c r="E88" s="11">
        <f>E89</f>
        <v>3093860.99</v>
      </c>
      <c r="F88" s="4"/>
    </row>
    <row r="89" spans="1:6">
      <c r="A89" s="9">
        <v>41000000</v>
      </c>
      <c r="B89" s="10" t="s">
        <v>64</v>
      </c>
      <c r="C89" s="11">
        <f t="shared" si="2"/>
        <v>32800971.689999998</v>
      </c>
      <c r="D89" s="11">
        <f>D90+D92+D95+D97</f>
        <v>29707110.699999999</v>
      </c>
      <c r="E89" s="11">
        <f>E90+E92+E95+E97</f>
        <v>3093860.99</v>
      </c>
      <c r="F89" s="4"/>
    </row>
    <row r="90" spans="1:6" ht="26.4">
      <c r="A90" s="9">
        <v>41020000</v>
      </c>
      <c r="B90" s="10" t="s">
        <v>65</v>
      </c>
      <c r="C90" s="11">
        <f t="shared" si="2"/>
        <v>2858700</v>
      </c>
      <c r="D90" s="11">
        <f>D91</f>
        <v>2858700</v>
      </c>
      <c r="E90" s="11">
        <v>0</v>
      </c>
      <c r="F90" s="4"/>
    </row>
    <row r="91" spans="1:6">
      <c r="A91" s="12">
        <v>41020100</v>
      </c>
      <c r="B91" s="13" t="s">
        <v>66</v>
      </c>
      <c r="C91" s="14">
        <f t="shared" si="2"/>
        <v>2858700</v>
      </c>
      <c r="D91" s="14">
        <v>2858700</v>
      </c>
      <c r="E91" s="14">
        <v>0</v>
      </c>
      <c r="F91" s="4"/>
    </row>
    <row r="92" spans="1:6" ht="26.4">
      <c r="A92" s="9">
        <v>41030000</v>
      </c>
      <c r="B92" s="10" t="s">
        <v>67</v>
      </c>
      <c r="C92" s="11">
        <f t="shared" ref="C92:C102" si="6">D92+E92</f>
        <v>21094500</v>
      </c>
      <c r="D92" s="11">
        <f>D93+D94</f>
        <v>21094500</v>
      </c>
      <c r="E92" s="11">
        <v>0</v>
      </c>
      <c r="F92" s="4"/>
    </row>
    <row r="93" spans="1:6" ht="26.4">
      <c r="A93" s="12">
        <v>41033900</v>
      </c>
      <c r="B93" s="13" t="s">
        <v>68</v>
      </c>
      <c r="C93" s="14">
        <f t="shared" si="6"/>
        <v>19671800</v>
      </c>
      <c r="D93" s="14">
        <v>19671800</v>
      </c>
      <c r="E93" s="14">
        <v>0</v>
      </c>
      <c r="F93" s="4"/>
    </row>
    <row r="94" spans="1:6" ht="26.4">
      <c r="A94" s="12">
        <v>41034200</v>
      </c>
      <c r="B94" s="13" t="s">
        <v>69</v>
      </c>
      <c r="C94" s="14">
        <f t="shared" si="6"/>
        <v>1422700</v>
      </c>
      <c r="D94" s="14">
        <v>1422700</v>
      </c>
      <c r="E94" s="14">
        <v>0</v>
      </c>
      <c r="F94" s="4"/>
    </row>
    <row r="95" spans="1:6" ht="26.4">
      <c r="A95" s="9">
        <v>41040000</v>
      </c>
      <c r="B95" s="10" t="s">
        <v>70</v>
      </c>
      <c r="C95" s="11">
        <f t="shared" si="6"/>
        <v>1664000</v>
      </c>
      <c r="D95" s="11">
        <f>D96</f>
        <v>1664000</v>
      </c>
      <c r="E95" s="11">
        <v>0</v>
      </c>
      <c r="F95" s="4"/>
    </row>
    <row r="96" spans="1:6" ht="66">
      <c r="A96" s="12">
        <v>41040200</v>
      </c>
      <c r="B96" s="13" t="s">
        <v>71</v>
      </c>
      <c r="C96" s="14">
        <f t="shared" si="6"/>
        <v>1664000</v>
      </c>
      <c r="D96" s="14">
        <v>1664000</v>
      </c>
      <c r="E96" s="14">
        <v>0</v>
      </c>
      <c r="F96" s="4"/>
    </row>
    <row r="97" spans="1:6" ht="26.4">
      <c r="A97" s="9">
        <v>41050000</v>
      </c>
      <c r="B97" s="10" t="s">
        <v>72</v>
      </c>
      <c r="C97" s="11">
        <f t="shared" si="6"/>
        <v>7183771.6900000004</v>
      </c>
      <c r="D97" s="11">
        <f>D98+D99+D100+D101+D102+D103</f>
        <v>4089910.7</v>
      </c>
      <c r="E97" s="11">
        <f>E98+E99+E100+E101+E102+E103</f>
        <v>3093860.99</v>
      </c>
      <c r="F97" s="4"/>
    </row>
    <row r="98" spans="1:6" ht="66.75" customHeight="1">
      <c r="A98" s="12">
        <v>41050800</v>
      </c>
      <c r="B98" s="21" t="s">
        <v>94</v>
      </c>
      <c r="C98" s="14">
        <f t="shared" si="6"/>
        <v>764465</v>
      </c>
      <c r="D98" s="14">
        <v>764465</v>
      </c>
      <c r="E98" s="14">
        <v>0</v>
      </c>
      <c r="F98" s="4"/>
    </row>
    <row r="99" spans="1:6" ht="78.75" customHeight="1">
      <c r="A99" s="12">
        <v>41050900</v>
      </c>
      <c r="B99" s="22" t="s">
        <v>95</v>
      </c>
      <c r="C99" s="14">
        <f t="shared" si="6"/>
        <v>802280</v>
      </c>
      <c r="D99" s="14">
        <v>802280</v>
      </c>
      <c r="E99" s="14">
        <v>0</v>
      </c>
      <c r="F99" s="4"/>
    </row>
    <row r="100" spans="1:6" ht="52.5" customHeight="1">
      <c r="A100" s="12">
        <v>41051400</v>
      </c>
      <c r="B100" s="23" t="s">
        <v>73</v>
      </c>
      <c r="C100" s="14">
        <f t="shared" si="6"/>
        <v>308476</v>
      </c>
      <c r="D100" s="14">
        <v>308476</v>
      </c>
      <c r="E100" s="14">
        <v>0</v>
      </c>
      <c r="F100" s="4"/>
    </row>
    <row r="101" spans="1:6" ht="80.25" customHeight="1">
      <c r="A101" s="12">
        <v>51052600</v>
      </c>
      <c r="B101" s="26" t="s">
        <v>99</v>
      </c>
      <c r="C101" s="14">
        <f t="shared" si="6"/>
        <v>3093860.99</v>
      </c>
      <c r="D101" s="14">
        <v>0</v>
      </c>
      <c r="E101" s="14">
        <v>3093860.99</v>
      </c>
      <c r="F101" s="4"/>
    </row>
    <row r="102" spans="1:6" ht="50.25" customHeight="1">
      <c r="A102" s="12">
        <v>41053000</v>
      </c>
      <c r="B102" s="24" t="s">
        <v>96</v>
      </c>
      <c r="C102" s="14">
        <f t="shared" si="6"/>
        <v>695225.79</v>
      </c>
      <c r="D102" s="14">
        <v>695225.79</v>
      </c>
      <c r="E102" s="14">
        <v>0</v>
      </c>
      <c r="F102" s="4"/>
    </row>
    <row r="103" spans="1:6">
      <c r="A103" s="12">
        <v>41053900</v>
      </c>
      <c r="B103" s="13" t="s">
        <v>74</v>
      </c>
      <c r="C103" s="14">
        <f>D103+E103</f>
        <v>1519463.91</v>
      </c>
      <c r="D103" s="14">
        <v>1519463.91</v>
      </c>
      <c r="E103" s="14">
        <v>0</v>
      </c>
      <c r="F103" s="4"/>
    </row>
    <row r="104" spans="1:6">
      <c r="A104" s="12"/>
      <c r="B104" s="13" t="s">
        <v>78</v>
      </c>
      <c r="C104" s="14"/>
      <c r="D104" s="14"/>
      <c r="E104" s="14"/>
      <c r="F104" s="4"/>
    </row>
    <row r="105" spans="1:6" ht="24.75" customHeight="1">
      <c r="A105" s="12"/>
      <c r="B105" s="13" t="s">
        <v>101</v>
      </c>
      <c r="C105" s="14">
        <f>D105+E105</f>
        <v>229643.91</v>
      </c>
      <c r="D105" s="28">
        <v>229643.91</v>
      </c>
      <c r="E105" s="14">
        <v>0</v>
      </c>
      <c r="F105" s="4"/>
    </row>
    <row r="106" spans="1:6" ht="48.75" customHeight="1">
      <c r="A106" s="12"/>
      <c r="B106" s="27" t="s">
        <v>100</v>
      </c>
      <c r="C106" s="14">
        <f t="shared" ref="C106:C107" si="7">D106+E106</f>
        <v>489820</v>
      </c>
      <c r="D106" s="28">
        <v>489820</v>
      </c>
      <c r="E106" s="14">
        <v>0</v>
      </c>
      <c r="F106" s="4"/>
    </row>
    <row r="107" spans="1:6" ht="62.25" customHeight="1">
      <c r="A107" s="12"/>
      <c r="B107" s="13" t="s">
        <v>102</v>
      </c>
      <c r="C107" s="14">
        <f t="shared" si="7"/>
        <v>800000</v>
      </c>
      <c r="D107" s="28">
        <v>800000</v>
      </c>
      <c r="E107" s="14">
        <v>0</v>
      </c>
      <c r="F107" s="4"/>
    </row>
    <row r="108" spans="1:6" ht="17.25" customHeight="1">
      <c r="A108" s="16" t="s">
        <v>76</v>
      </c>
      <c r="B108" s="10" t="s">
        <v>75</v>
      </c>
      <c r="C108" s="11">
        <f>D108+E108</f>
        <v>73177485.920000002</v>
      </c>
      <c r="D108" s="11">
        <f>D88+D87</f>
        <v>63590973.049999997</v>
      </c>
      <c r="E108" s="11">
        <f>E87+E88</f>
        <v>9586512.8699999992</v>
      </c>
      <c r="F108" s="4"/>
    </row>
    <row r="109" spans="1:6">
      <c r="A109" s="4"/>
      <c r="B109" s="4"/>
      <c r="C109" s="4"/>
      <c r="D109" s="4"/>
      <c r="E109" s="4"/>
      <c r="F109" s="4"/>
    </row>
    <row r="110" spans="1:6" s="3" customFormat="1">
      <c r="A110" s="4"/>
      <c r="B110" s="20" t="s">
        <v>92</v>
      </c>
      <c r="C110" s="4"/>
      <c r="D110" s="4"/>
      <c r="E110" s="20" t="s">
        <v>103</v>
      </c>
      <c r="F110" s="4"/>
    </row>
    <row r="111" spans="1:6">
      <c r="A111" s="4"/>
      <c r="B111" s="17"/>
      <c r="C111" s="17"/>
      <c r="D111" s="17"/>
      <c r="E111" s="17"/>
      <c r="F111" s="4"/>
    </row>
    <row r="112" spans="1:6">
      <c r="A112" s="4"/>
      <c r="B112" s="4"/>
      <c r="C112" s="4"/>
      <c r="D112" s="4"/>
      <c r="E112" s="4"/>
      <c r="F112" s="4"/>
    </row>
    <row r="113" spans="1:6">
      <c r="A113" s="4"/>
      <c r="B113" s="4"/>
      <c r="C113" s="4"/>
      <c r="D113" s="4"/>
      <c r="E113" s="4"/>
      <c r="F113" s="4"/>
    </row>
    <row r="114" spans="1:6">
      <c r="A114" s="4"/>
      <c r="B114" s="4"/>
      <c r="C114" s="4"/>
      <c r="D114" s="4"/>
      <c r="E114" s="4"/>
      <c r="F114" s="4"/>
    </row>
    <row r="115" spans="1:6">
      <c r="A115" s="4"/>
      <c r="B115" s="4"/>
      <c r="C115" s="4"/>
      <c r="D115" s="4"/>
      <c r="E115" s="4"/>
      <c r="F115" s="4"/>
    </row>
    <row r="116" spans="1:6">
      <c r="A116" s="4"/>
      <c r="B116" s="4"/>
      <c r="C116" s="4"/>
      <c r="D116" s="4"/>
      <c r="E116" s="4"/>
      <c r="F116" s="4"/>
    </row>
    <row r="117" spans="1:6">
      <c r="A117" s="4"/>
      <c r="B117" s="4"/>
      <c r="C117" s="4"/>
      <c r="D117" s="4"/>
      <c r="E117" s="4"/>
      <c r="F117" s="4"/>
    </row>
    <row r="118" spans="1:6">
      <c r="A118" s="4"/>
      <c r="B118" s="4"/>
      <c r="C118" s="4"/>
      <c r="D118" s="4"/>
      <c r="E118" s="4"/>
      <c r="F118" s="4"/>
    </row>
    <row r="119" spans="1:6">
      <c r="A119" s="4"/>
      <c r="B119" s="4"/>
      <c r="C119" s="4"/>
      <c r="D119" s="4"/>
      <c r="E119" s="4"/>
      <c r="F119" s="4"/>
    </row>
    <row r="120" spans="1:6">
      <c r="A120" s="4"/>
      <c r="B120" s="4"/>
      <c r="C120" s="4"/>
      <c r="D120" s="4"/>
      <c r="E120" s="4"/>
      <c r="F120" s="4"/>
    </row>
    <row r="121" spans="1:6">
      <c r="A121" s="4"/>
      <c r="B121" s="4"/>
      <c r="C121" s="4"/>
      <c r="D121" s="4"/>
      <c r="E121" s="4"/>
      <c r="F121" s="4"/>
    </row>
  </sheetData>
  <mergeCells count="8">
    <mergeCell ref="D3:E3"/>
    <mergeCell ref="A6:E6"/>
    <mergeCell ref="A9:A11"/>
    <mergeCell ref="B9:B11"/>
    <mergeCell ref="E10:E11"/>
    <mergeCell ref="D10:D11"/>
    <mergeCell ref="C10:C11"/>
    <mergeCell ref="C9:E9"/>
  </mergeCells>
  <pageMargins left="0.59055118110236204" right="0.59055118110236204" top="0.39370078740157499" bottom="0.39370078740157499" header="0" footer="0"/>
  <pageSetup paperSize="9" scale="94" fitToHeight="500" orientation="portrait" r:id="rId1"/>
  <rowBreaks count="3" manualBreakCount="3">
    <brk id="32" max="5" man="1"/>
    <brk id="62" max="16383" man="1"/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2021-02-10T16:01:01Z</cp:lastPrinted>
  <dcterms:created xsi:type="dcterms:W3CDTF">2019-12-21T12:08:32Z</dcterms:created>
  <dcterms:modified xsi:type="dcterms:W3CDTF">2021-02-11T07:07:43Z</dcterms:modified>
</cp:coreProperties>
</file>