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<sst xmlns="http://schemas.openxmlformats.org/spreadsheetml/2006/main" count="85" uniqueCount="64">
  <si>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2210 "Предмети, матеріали, обладнання та інвентар"</t>
  </si>
  <si>
    <t>ціна</t>
  </si>
  <si>
    <t>сума</t>
  </si>
  <si>
    <t>2240 "Оплата послуг (крім комунальних)"</t>
  </si>
  <si>
    <t>Миючі засоби</t>
  </si>
  <si>
    <t>Поповнення аптечки</t>
  </si>
  <si>
    <t>Вивіз сміття</t>
  </si>
  <si>
    <t>2272 "Оплата водопостачання та водовідведення"</t>
  </si>
  <si>
    <t>Придбання води (6 куб.м)</t>
  </si>
  <si>
    <t>2273 "Оплата електроенергії"</t>
  </si>
  <si>
    <t>Вт/год</t>
  </si>
  <si>
    <t>години</t>
  </si>
  <si>
    <t>дні</t>
  </si>
  <si>
    <t>шт</t>
  </si>
  <si>
    <t>Потреба, кВт/год</t>
  </si>
  <si>
    <r>
      <t>Комп</t>
    </r>
    <r>
      <rPr>
        <sz val="10"/>
        <rFont val="Arial"/>
        <family val="2"/>
      </rPr>
      <t>'</t>
    </r>
    <r>
      <rPr>
        <sz val="10"/>
        <rFont val="Arial Cyr"/>
        <family val="0"/>
      </rPr>
      <t>ютер</t>
    </r>
  </si>
  <si>
    <t>Принтер</t>
  </si>
  <si>
    <t>Верхнє освітлення</t>
  </si>
  <si>
    <t>січень-березень</t>
  </si>
  <si>
    <t>квітень-вересень</t>
  </si>
  <si>
    <t>жовтень-грудень</t>
  </si>
  <si>
    <t>Опалення</t>
  </si>
  <si>
    <t>зима</t>
  </si>
  <si>
    <t>весна-осінь</t>
  </si>
  <si>
    <t>Холодильник</t>
  </si>
  <si>
    <t>Приготування їжі: електроплита</t>
  </si>
  <si>
    <t>Підігрів води: бойлер</t>
  </si>
  <si>
    <t>Витяжка</t>
  </si>
  <si>
    <t>Всього:</t>
  </si>
  <si>
    <t>КЕКВ 2230 "Продукти харчування"</t>
  </si>
  <si>
    <t>Загальний фонд</t>
  </si>
  <si>
    <t>Сума</t>
  </si>
  <si>
    <t>Спеціальний фонд</t>
  </si>
  <si>
    <t>Розрахунок до кошторису</t>
  </si>
  <si>
    <t>КЕКВ 2111 "Заробітна плата"</t>
  </si>
  <si>
    <t>Разом:</t>
  </si>
  <si>
    <t>в т.ч. загальний фонд</t>
  </si>
  <si>
    <t>спеціальний фонд</t>
  </si>
  <si>
    <t>Полянський дошкільний навчальний заклад "Дзвіночок"</t>
  </si>
  <si>
    <t>грн</t>
  </si>
  <si>
    <t>КЕКВ 2120 "Нарахування на заробітну плату"</t>
  </si>
  <si>
    <t>Лампи, лампочки</t>
  </si>
  <si>
    <t>Всього</t>
  </si>
  <si>
    <t>Всього харчування ЗФ</t>
  </si>
  <si>
    <t>ТКВКБМС 1010 "Надання дошкільної освіти"</t>
  </si>
  <si>
    <t>Дез. засоби</t>
  </si>
  <si>
    <t>Послуги: дезинсекція, дератизація</t>
  </si>
  <si>
    <t>КЕКВ 2250 "Видатки на відрядженя"</t>
  </si>
  <si>
    <t>КЕКВ 2275 "Оплата інших енергоносіїв"</t>
  </si>
  <si>
    <t>Разом</t>
  </si>
  <si>
    <t>на 2021 рік</t>
  </si>
  <si>
    <t>Викачка нечистот 1 ходка</t>
  </si>
  <si>
    <r>
      <t>Послуги зв</t>
    </r>
    <r>
      <rPr>
        <sz val="10"/>
        <rFont val="Arial"/>
        <family val="2"/>
      </rPr>
      <t>'</t>
    </r>
    <r>
      <rPr>
        <sz val="10"/>
        <rFont val="Arial Cyr"/>
        <family val="0"/>
      </rPr>
      <t>язку та інтернет            12 міс*250грн</t>
    </r>
  </si>
  <si>
    <t>Вартість харчування в день 45 грн (загальний фонд 60% - 31 грн, спеціальний фонд - 14 грн)</t>
  </si>
  <si>
    <t>проїзд до Миколаєва 300грн*1чол</t>
  </si>
  <si>
    <t>добові 60грн*1дн.</t>
  </si>
  <si>
    <t>450грн*6=2700 грн</t>
  </si>
  <si>
    <t>головний бухгалтер</t>
  </si>
  <si>
    <t>Вугілля ((2 т *3900 грн))</t>
  </si>
  <si>
    <t>Дрова (7 м куб * 600 грн)</t>
  </si>
  <si>
    <t>Діти - 10 чол</t>
  </si>
  <si>
    <t>10чол*150дн.</t>
  </si>
  <si>
    <t>12чол*150дн.</t>
  </si>
  <si>
    <t>1чол*150дн.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</si>
</sst>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90" zoomScaleSheetLayoutView="90" zoomScalePageLayoutView="0" workbookViewId="0" topLeftCell="A1">
      <selection activeCell="A76" sqref="A76:H76"/>
    </sheetView>
  </sheetViews>
  <sheetFormatPr defaultColWidth="9.00390625" defaultRowHeight="12.75"/>
  <cols>
    <col min="1" max="1" width="32.625" style="0" customWidth="1"/>
    <col min="2" max="2" width="10.75390625" style="0" customWidth="1"/>
    <col min="3" max="4" width="7.875" style="0" customWidth="1"/>
    <col min="5" max="5" width="9.625" style="0" customWidth="1"/>
  </cols>
  <sheetData>
    <row r="1" spans="1:6" ht="12.75">
      <c r="A1" s="47" t="s">
        <v>33</v>
      </c>
      <c r="B1" s="47"/>
      <c r="C1" s="47"/>
      <c r="D1" s="47"/>
      <c r="E1" s="47"/>
      <c r="F1" s="47"/>
    </row>
    <row r="2" spans="1:6" ht="12.75">
      <c r="A2" s="47" t="s">
        <v>44</v>
      </c>
      <c r="B2" s="47"/>
      <c r="C2" s="47"/>
      <c r="D2" s="47"/>
      <c r="E2" s="47"/>
      <c r="F2" s="47"/>
    </row>
    <row r="3" spans="1:6" ht="12.75">
      <c r="A3" s="47" t="s">
        <v>38</v>
      </c>
      <c r="B3" s="47"/>
      <c r="C3" s="47"/>
      <c r="D3" s="47"/>
      <c r="E3" s="47"/>
      <c r="F3" s="47"/>
    </row>
    <row r="4" spans="1:6" ht="12.75">
      <c r="A4" s="47" t="s">
        <v>50</v>
      </c>
      <c r="B4" s="47"/>
      <c r="C4" s="47"/>
      <c r="D4" s="47"/>
      <c r="E4" s="47"/>
      <c r="F4" s="47"/>
    </row>
    <row r="5" spans="1:6" ht="19.5" customHeight="1">
      <c r="A5" s="27" t="s">
        <v>34</v>
      </c>
      <c r="B5" s="28">
        <v>615959</v>
      </c>
      <c r="C5" s="26" t="s">
        <v>39</v>
      </c>
      <c r="D5" s="26"/>
      <c r="E5" s="26"/>
      <c r="F5" s="26"/>
    </row>
    <row r="6" spans="1:6" ht="19.5" customHeight="1">
      <c r="A6" s="49" t="s">
        <v>40</v>
      </c>
      <c r="B6" s="49"/>
      <c r="C6" s="49"/>
      <c r="D6" s="28">
        <v>135511</v>
      </c>
      <c r="E6" s="26" t="s">
        <v>39</v>
      </c>
      <c r="F6" s="26"/>
    </row>
    <row r="7" spans="1:6" ht="23.25" customHeight="1">
      <c r="A7" s="48" t="s">
        <v>0</v>
      </c>
      <c r="B7" s="48"/>
      <c r="C7" s="48"/>
      <c r="D7" s="48"/>
      <c r="E7" s="48"/>
      <c r="F7" s="48"/>
    </row>
    <row r="8" spans="1:5" ht="6.75" customHeight="1" thickBot="1">
      <c r="A8" s="59"/>
      <c r="B8" s="59"/>
      <c r="C8" s="59"/>
      <c r="D8" s="59"/>
      <c r="E8" s="59"/>
    </row>
    <row r="9" spans="1:5" ht="18" customHeight="1">
      <c r="A9" s="11"/>
      <c r="B9" s="1" t="s">
        <v>2</v>
      </c>
      <c r="C9" s="34"/>
      <c r="D9" s="34"/>
      <c r="E9" s="34"/>
    </row>
    <row r="10" spans="1:5" ht="12.75">
      <c r="A10" s="13" t="s">
        <v>4</v>
      </c>
      <c r="B10" s="38">
        <v>1000</v>
      </c>
      <c r="C10" s="34"/>
      <c r="D10" s="34"/>
      <c r="E10" s="35"/>
    </row>
    <row r="11" spans="1:5" ht="12.75">
      <c r="A11" s="13" t="s">
        <v>5</v>
      </c>
      <c r="B11" s="38">
        <v>500</v>
      </c>
      <c r="C11" s="34"/>
      <c r="D11" s="34"/>
      <c r="E11" s="35"/>
    </row>
    <row r="12" spans="1:5" ht="12.75">
      <c r="A12" s="13" t="s">
        <v>41</v>
      </c>
      <c r="B12" s="1">
        <v>500</v>
      </c>
      <c r="C12" s="34"/>
      <c r="D12" s="34"/>
      <c r="E12" s="34"/>
    </row>
    <row r="13" spans="1:5" ht="12.75">
      <c r="A13" s="41" t="s">
        <v>45</v>
      </c>
      <c r="B13" s="1">
        <v>1000</v>
      </c>
      <c r="C13" s="34"/>
      <c r="D13" s="34"/>
      <c r="E13" s="34"/>
    </row>
    <row r="14" spans="1:6" ht="13.5" thickBot="1">
      <c r="A14" s="14" t="s">
        <v>42</v>
      </c>
      <c r="B14" s="8">
        <f>SUM(B10:B13)</f>
        <v>3000</v>
      </c>
      <c r="C14" s="36"/>
      <c r="D14" s="36"/>
      <c r="E14" s="37"/>
      <c r="F14" s="25"/>
    </row>
    <row r="15" spans="1:5" ht="12.75">
      <c r="A15" s="4"/>
      <c r="E15" s="7"/>
    </row>
    <row r="16" spans="1:6" ht="12.75">
      <c r="A16" s="55" t="s">
        <v>3</v>
      </c>
      <c r="B16" s="55"/>
      <c r="C16" s="55"/>
      <c r="D16" s="55"/>
      <c r="E16" s="55"/>
      <c r="F16" s="55"/>
    </row>
    <row r="17" spans="1:5" ht="27" customHeight="1">
      <c r="A17" s="3" t="s">
        <v>52</v>
      </c>
      <c r="B17" s="53">
        <v>3000</v>
      </c>
      <c r="C17" s="53"/>
      <c r="D17" s="53"/>
      <c r="E17" s="53"/>
    </row>
    <row r="18" spans="1:5" ht="15.75" customHeight="1">
      <c r="A18" s="3" t="s">
        <v>46</v>
      </c>
      <c r="B18" s="53">
        <v>3750</v>
      </c>
      <c r="C18" s="53"/>
      <c r="D18" s="53"/>
      <c r="E18" s="53"/>
    </row>
    <row r="19" spans="1:5" ht="12.75">
      <c r="A19" s="3" t="s">
        <v>6</v>
      </c>
      <c r="B19" s="53">
        <v>750</v>
      </c>
      <c r="C19" s="53"/>
      <c r="D19" s="53"/>
      <c r="E19" s="53"/>
    </row>
    <row r="20" spans="1:5" ht="12.75">
      <c r="A20" s="3" t="s">
        <v>51</v>
      </c>
      <c r="B20" s="53">
        <v>900</v>
      </c>
      <c r="C20" s="53"/>
      <c r="D20" s="53"/>
      <c r="E20" s="53"/>
    </row>
    <row r="21" spans="1:6" ht="12.75">
      <c r="A21" s="6" t="s">
        <v>28</v>
      </c>
      <c r="B21" s="56">
        <f>B17+B18+B19+B20</f>
        <v>8400</v>
      </c>
      <c r="C21" s="56"/>
      <c r="D21" s="56"/>
      <c r="E21" s="56"/>
      <c r="F21" t="s">
        <v>39</v>
      </c>
    </row>
    <row r="22" ht="14.25" customHeight="1"/>
    <row r="23" spans="1:7" ht="12.75">
      <c r="A23" s="55" t="s">
        <v>47</v>
      </c>
      <c r="B23" s="55"/>
      <c r="C23" s="55"/>
      <c r="D23" s="55"/>
      <c r="E23" s="55"/>
      <c r="F23" s="55"/>
      <c r="G23" s="55"/>
    </row>
    <row r="24" ht="1.5" customHeight="1">
      <c r="A24" s="43"/>
    </row>
    <row r="25" spans="1:2" ht="12.75">
      <c r="A25" s="1" t="s">
        <v>54</v>
      </c>
      <c r="B25" s="44">
        <v>300</v>
      </c>
    </row>
    <row r="26" spans="1:2" ht="12.75">
      <c r="A26" s="1" t="s">
        <v>55</v>
      </c>
      <c r="B26" s="1">
        <v>60</v>
      </c>
    </row>
    <row r="27" spans="1:3" ht="12.75">
      <c r="A27" s="6" t="s">
        <v>28</v>
      </c>
      <c r="B27" s="8">
        <f>SUM(B25:B26)</f>
        <v>360</v>
      </c>
      <c r="C27" t="s">
        <v>39</v>
      </c>
    </row>
    <row r="28" spans="1:8" s="34" customFormat="1" ht="8.25" customHeight="1">
      <c r="A28" s="42"/>
      <c r="B28" s="42"/>
      <c r="C28" s="42"/>
      <c r="D28" s="42"/>
      <c r="E28" s="42"/>
      <c r="F28" s="42"/>
      <c r="G28" s="42"/>
      <c r="H28" s="42"/>
    </row>
    <row r="29" spans="1:8" ht="19.5" customHeight="1">
      <c r="A29" s="54" t="s">
        <v>7</v>
      </c>
      <c r="B29" s="54"/>
      <c r="C29" s="54"/>
      <c r="D29" s="54"/>
      <c r="E29" s="54"/>
      <c r="F29" s="54"/>
      <c r="G29" s="54"/>
      <c r="H29" s="54"/>
    </row>
    <row r="30" spans="1:5" ht="12.75">
      <c r="A30" s="3" t="s">
        <v>8</v>
      </c>
      <c r="B30" s="50" t="s">
        <v>56</v>
      </c>
      <c r="C30" s="51"/>
      <c r="D30" s="51"/>
      <c r="E30" s="52"/>
    </row>
    <row r="31" spans="1:6" ht="12.75">
      <c r="A31" s="6" t="s">
        <v>28</v>
      </c>
      <c r="B31" s="60">
        <v>2700</v>
      </c>
      <c r="C31" s="61"/>
      <c r="D31" s="61"/>
      <c r="E31" s="62"/>
      <c r="F31" t="s">
        <v>39</v>
      </c>
    </row>
    <row r="32" spans="1:5" ht="12.75">
      <c r="A32" s="15"/>
      <c r="B32" s="5"/>
      <c r="C32" s="5"/>
      <c r="D32" s="5"/>
      <c r="E32" s="5"/>
    </row>
    <row r="33" spans="1:8" ht="13.5" thickBot="1">
      <c r="A33" s="57" t="s">
        <v>9</v>
      </c>
      <c r="B33" s="57"/>
      <c r="C33" s="57"/>
      <c r="D33" s="57"/>
      <c r="E33" s="57"/>
      <c r="F33" s="57"/>
      <c r="G33" s="57"/>
      <c r="H33" s="57"/>
    </row>
    <row r="34" spans="1:8" ht="25.5">
      <c r="A34" s="11"/>
      <c r="B34" s="16" t="s">
        <v>10</v>
      </c>
      <c r="C34" s="16" t="s">
        <v>11</v>
      </c>
      <c r="D34" s="16" t="s">
        <v>12</v>
      </c>
      <c r="E34" s="16" t="s">
        <v>13</v>
      </c>
      <c r="F34" s="16" t="s">
        <v>14</v>
      </c>
      <c r="G34" s="16" t="s">
        <v>1</v>
      </c>
      <c r="H34" s="17" t="s">
        <v>2</v>
      </c>
    </row>
    <row r="35" spans="1:8" ht="12.75">
      <c r="A35" s="12" t="s">
        <v>15</v>
      </c>
      <c r="B35" s="1">
        <v>500</v>
      </c>
      <c r="C35" s="1">
        <v>8</v>
      </c>
      <c r="D35" s="1">
        <v>250</v>
      </c>
      <c r="E35" s="1"/>
      <c r="F35" s="1">
        <f>B35*C35*D35/1000</f>
        <v>1000</v>
      </c>
      <c r="G35" s="1">
        <v>2.9</v>
      </c>
      <c r="H35" s="30">
        <f>F35*G35</f>
        <v>2900</v>
      </c>
    </row>
    <row r="36" spans="1:8" ht="12.75">
      <c r="A36" s="12" t="s">
        <v>16</v>
      </c>
      <c r="B36" s="1">
        <v>50</v>
      </c>
      <c r="C36" s="1">
        <v>8</v>
      </c>
      <c r="D36" s="1">
        <v>250</v>
      </c>
      <c r="E36" s="1"/>
      <c r="F36" s="1">
        <f>B36*C36*D36/1000</f>
        <v>100</v>
      </c>
      <c r="G36" s="1">
        <v>2.9</v>
      </c>
      <c r="H36" s="30">
        <f aca="true" t="shared" si="0" ref="H36:H44">F36*G36</f>
        <v>290</v>
      </c>
    </row>
    <row r="37" spans="1:8" ht="12.75">
      <c r="A37" s="12" t="s">
        <v>24</v>
      </c>
      <c r="B37" s="1">
        <v>300</v>
      </c>
      <c r="C37" s="1">
        <v>24</v>
      </c>
      <c r="D37" s="1">
        <v>365</v>
      </c>
      <c r="E37" s="1"/>
      <c r="F37" s="1">
        <f>B37*C37*D37/1000</f>
        <v>2628</v>
      </c>
      <c r="G37" s="1">
        <v>2.9</v>
      </c>
      <c r="H37" s="30">
        <f t="shared" si="0"/>
        <v>7621.2</v>
      </c>
    </row>
    <row r="38" spans="1:8" ht="12.75">
      <c r="A38" s="12" t="s">
        <v>17</v>
      </c>
      <c r="B38" s="1"/>
      <c r="C38" s="1"/>
      <c r="D38" s="1"/>
      <c r="E38" s="1"/>
      <c r="F38" s="1">
        <f>F39+F40+F41</f>
        <v>1768</v>
      </c>
      <c r="G38" s="1">
        <v>2.9</v>
      </c>
      <c r="H38" s="30">
        <f t="shared" si="0"/>
        <v>5127.2</v>
      </c>
    </row>
    <row r="39" spans="1:8" ht="12.75">
      <c r="A39" s="12" t="s">
        <v>18</v>
      </c>
      <c r="B39" s="1">
        <v>1000</v>
      </c>
      <c r="C39" s="1">
        <v>8</v>
      </c>
      <c r="D39" s="1">
        <v>62</v>
      </c>
      <c r="E39" s="1"/>
      <c r="F39" s="1">
        <f>B39*C39*D39/1000</f>
        <v>496</v>
      </c>
      <c r="G39" s="1">
        <v>2.9</v>
      </c>
      <c r="H39" s="30">
        <f t="shared" si="0"/>
        <v>1438.3999999999999</v>
      </c>
    </row>
    <row r="40" spans="1:8" ht="12.75">
      <c r="A40" s="12" t="s">
        <v>19</v>
      </c>
      <c r="B40" s="1">
        <v>1000</v>
      </c>
      <c r="C40" s="1">
        <v>4</v>
      </c>
      <c r="D40" s="1">
        <v>123</v>
      </c>
      <c r="E40" s="1"/>
      <c r="F40" s="1">
        <f>B40*C40*D40/1000</f>
        <v>492</v>
      </c>
      <c r="G40" s="1">
        <v>2.9</v>
      </c>
      <c r="H40" s="30">
        <f t="shared" si="0"/>
        <v>1426.8</v>
      </c>
    </row>
    <row r="41" spans="1:8" ht="12.75">
      <c r="A41" s="12" t="s">
        <v>20</v>
      </c>
      <c r="B41" s="1">
        <v>1500</v>
      </c>
      <c r="C41" s="1">
        <v>8</v>
      </c>
      <c r="D41" s="1">
        <v>65</v>
      </c>
      <c r="E41" s="1"/>
      <c r="F41" s="1">
        <f>B41*C41*D41/1000</f>
        <v>780</v>
      </c>
      <c r="G41" s="1">
        <v>2.9</v>
      </c>
      <c r="H41" s="30">
        <f t="shared" si="0"/>
        <v>2262</v>
      </c>
    </row>
    <row r="42" spans="1:8" ht="12.75">
      <c r="A42" s="12" t="s">
        <v>25</v>
      </c>
      <c r="B42" s="1">
        <v>1700</v>
      </c>
      <c r="C42" s="1">
        <v>8</v>
      </c>
      <c r="D42" s="1">
        <v>250</v>
      </c>
      <c r="E42" s="1"/>
      <c r="F42" s="1">
        <f>B42*C42*D42/1000</f>
        <v>3400</v>
      </c>
      <c r="G42" s="1">
        <v>2.9</v>
      </c>
      <c r="H42" s="30">
        <f t="shared" si="0"/>
        <v>9860</v>
      </c>
    </row>
    <row r="43" spans="1:8" ht="12.75">
      <c r="A43" s="12" t="s">
        <v>21</v>
      </c>
      <c r="B43" s="1"/>
      <c r="C43" s="1"/>
      <c r="D43" s="1"/>
      <c r="E43" s="1"/>
      <c r="F43" s="1">
        <f>F44+F45</f>
        <v>12160</v>
      </c>
      <c r="G43" s="1">
        <v>2.9</v>
      </c>
      <c r="H43" s="30">
        <f t="shared" si="0"/>
        <v>35264</v>
      </c>
    </row>
    <row r="44" spans="1:8" ht="12.75">
      <c r="A44" s="12" t="s">
        <v>22</v>
      </c>
      <c r="B44" s="1">
        <v>4000</v>
      </c>
      <c r="C44" s="1">
        <v>20</v>
      </c>
      <c r="D44" s="1">
        <v>134</v>
      </c>
      <c r="E44" s="1">
        <v>1</v>
      </c>
      <c r="F44" s="1">
        <f>B44*C44*D44*E44/1000</f>
        <v>10720</v>
      </c>
      <c r="G44" s="1">
        <v>2.9</v>
      </c>
      <c r="H44" s="30">
        <f t="shared" si="0"/>
        <v>31088</v>
      </c>
    </row>
    <row r="45" spans="1:10" ht="12.75">
      <c r="A45" s="12" t="s">
        <v>23</v>
      </c>
      <c r="B45" s="1">
        <v>2000</v>
      </c>
      <c r="C45" s="1">
        <v>15</v>
      </c>
      <c r="D45" s="1">
        <v>48</v>
      </c>
      <c r="E45" s="1">
        <v>1</v>
      </c>
      <c r="F45" s="1">
        <f>B45*C45*D45*E45/1000</f>
        <v>1440</v>
      </c>
      <c r="G45" s="1">
        <v>2.9</v>
      </c>
      <c r="H45" s="30">
        <f>F45*G45</f>
        <v>4176</v>
      </c>
      <c r="J45" s="25"/>
    </row>
    <row r="46" spans="1:8" ht="12.75">
      <c r="A46" s="12" t="s">
        <v>26</v>
      </c>
      <c r="B46" s="1">
        <v>2000</v>
      </c>
      <c r="C46" s="1">
        <v>4</v>
      </c>
      <c r="D46" s="1">
        <v>250</v>
      </c>
      <c r="E46" s="1">
        <v>1</v>
      </c>
      <c r="F46" s="1">
        <f>B46*C46*D46*E46/1000</f>
        <v>2000</v>
      </c>
      <c r="G46" s="1">
        <v>2.9</v>
      </c>
      <c r="H46" s="30">
        <f>F46*G46</f>
        <v>5800</v>
      </c>
    </row>
    <row r="47" spans="1:8" ht="13.5" thickBot="1">
      <c r="A47" s="18" t="s">
        <v>27</v>
      </c>
      <c r="B47" s="19">
        <v>500</v>
      </c>
      <c r="C47" s="19">
        <v>4</v>
      </c>
      <c r="D47" s="19">
        <v>250</v>
      </c>
      <c r="E47" s="19">
        <v>1</v>
      </c>
      <c r="F47" s="19">
        <f>B47*C47*D47*E47/1000</f>
        <v>500</v>
      </c>
      <c r="G47" s="1">
        <v>2.9</v>
      </c>
      <c r="H47" s="31">
        <f>F47*G47</f>
        <v>1450</v>
      </c>
    </row>
    <row r="48" spans="1:9" ht="12.75">
      <c r="A48" s="10" t="s">
        <v>28</v>
      </c>
      <c r="B48" s="2"/>
      <c r="C48" s="2"/>
      <c r="D48" s="2"/>
      <c r="E48" s="2"/>
      <c r="F48" s="2">
        <f>F35+F36+F37+F38+F42+F43+F46+F47</f>
        <v>23556</v>
      </c>
      <c r="G48" s="2"/>
      <c r="H48" s="32">
        <f>H35+H36+H37+H38+H42+H43+H46+H47</f>
        <v>68312.4</v>
      </c>
      <c r="I48" t="s">
        <v>39</v>
      </c>
    </row>
    <row r="49" ht="12" customHeight="1"/>
    <row r="50" ht="8.25" customHeight="1" hidden="1"/>
    <row r="51" spans="1:8" ht="14.25" customHeight="1">
      <c r="A51" s="54" t="s">
        <v>29</v>
      </c>
      <c r="B51" s="54"/>
      <c r="C51" s="54"/>
      <c r="D51" s="54"/>
      <c r="E51" s="54"/>
      <c r="F51" s="54"/>
      <c r="G51" s="54"/>
      <c r="H51" s="54"/>
    </row>
    <row r="52" spans="1:8" ht="12.75">
      <c r="A52" s="4" t="s">
        <v>60</v>
      </c>
      <c r="B52" s="20"/>
      <c r="C52" s="20"/>
      <c r="D52" s="20"/>
      <c r="E52" s="20"/>
      <c r="F52" s="20"/>
      <c r="G52" s="20"/>
      <c r="H52" s="20"/>
    </row>
    <row r="53" spans="1:8" ht="15" customHeight="1">
      <c r="A53" s="58" t="s">
        <v>53</v>
      </c>
      <c r="B53" s="59"/>
      <c r="C53" s="59"/>
      <c r="D53" s="59"/>
      <c r="E53" s="59"/>
      <c r="F53" s="59"/>
      <c r="G53" s="59"/>
      <c r="H53" s="59"/>
    </row>
    <row r="55" spans="1:5" ht="12.75">
      <c r="A55" s="9" t="s">
        <v>30</v>
      </c>
      <c r="B55" s="1" t="s">
        <v>39</v>
      </c>
      <c r="C55" s="1" t="s">
        <v>31</v>
      </c>
      <c r="D55" s="35"/>
      <c r="E55" s="35"/>
    </row>
    <row r="56" spans="1:5" ht="12.75">
      <c r="A56" s="1" t="s">
        <v>61</v>
      </c>
      <c r="B56" s="1">
        <v>31</v>
      </c>
      <c r="C56" s="9">
        <v>46500</v>
      </c>
      <c r="D56" s="35"/>
      <c r="E56" s="37"/>
    </row>
    <row r="57" spans="1:5" ht="12.75">
      <c r="A57" s="1"/>
      <c r="B57" s="1"/>
      <c r="C57" s="9"/>
      <c r="D57" s="35"/>
      <c r="E57" s="37"/>
    </row>
    <row r="58" spans="1:5" ht="12.75">
      <c r="A58" s="1"/>
      <c r="B58" s="1"/>
      <c r="C58" s="9"/>
      <c r="D58" s="35"/>
      <c r="E58" s="37"/>
    </row>
    <row r="59" spans="1:5" ht="5.25" customHeight="1">
      <c r="A59" s="34"/>
      <c r="B59" s="34"/>
      <c r="C59" s="36"/>
      <c r="D59" s="35"/>
      <c r="E59" s="37"/>
    </row>
    <row r="60" spans="1:5" ht="12.75">
      <c r="A60" s="39" t="s">
        <v>43</v>
      </c>
      <c r="B60" s="40">
        <f>C56+C58+C57</f>
        <v>46500</v>
      </c>
      <c r="C60" s="39" t="s">
        <v>39</v>
      </c>
      <c r="D60" s="39"/>
      <c r="E60" s="37"/>
    </row>
    <row r="61" spans="1:5" ht="12.75">
      <c r="A61" s="15"/>
      <c r="B61" s="34"/>
      <c r="C61" s="37"/>
      <c r="D61" s="35"/>
      <c r="E61" s="37"/>
    </row>
    <row r="62" spans="1:5" ht="12.75">
      <c r="A62" s="21" t="s">
        <v>32</v>
      </c>
      <c r="B62" s="1" t="s">
        <v>39</v>
      </c>
      <c r="C62" s="1" t="s">
        <v>31</v>
      </c>
      <c r="D62" s="35"/>
      <c r="E62" s="35"/>
    </row>
    <row r="63" spans="1:5" ht="12.75">
      <c r="A63" s="1" t="s">
        <v>62</v>
      </c>
      <c r="B63" s="1">
        <v>14</v>
      </c>
      <c r="C63" s="9">
        <v>25200</v>
      </c>
      <c r="D63" s="35"/>
      <c r="E63" s="37"/>
    </row>
    <row r="64" spans="1:5" ht="12.75">
      <c r="A64" s="1" t="s">
        <v>63</v>
      </c>
      <c r="B64" s="1">
        <v>7</v>
      </c>
      <c r="C64" s="9">
        <v>1050</v>
      </c>
      <c r="D64" s="35"/>
      <c r="E64" s="37"/>
    </row>
    <row r="65" spans="1:5" ht="12.75">
      <c r="A65" s="6" t="s">
        <v>28</v>
      </c>
      <c r="B65" s="1"/>
      <c r="C65" s="8">
        <f>C63+C64</f>
        <v>26250</v>
      </c>
      <c r="D65" s="37" t="s">
        <v>39</v>
      </c>
      <c r="E65" s="37"/>
    </row>
    <row r="66" spans="1:5" ht="12.75">
      <c r="A66" s="15"/>
      <c r="B66" s="34"/>
      <c r="C66" s="45"/>
      <c r="D66" s="37"/>
      <c r="E66" s="37"/>
    </row>
    <row r="67" spans="1:8" s="25" customFormat="1" ht="12.75">
      <c r="A67" s="48" t="s">
        <v>48</v>
      </c>
      <c r="B67" s="48"/>
      <c r="C67" s="48"/>
      <c r="D67" s="48"/>
      <c r="E67" s="48"/>
      <c r="F67" s="48"/>
      <c r="G67" s="48"/>
      <c r="H67" s="48"/>
    </row>
    <row r="68" spans="1:5" s="25" customFormat="1" ht="12.75">
      <c r="A68" s="4" t="s">
        <v>58</v>
      </c>
      <c r="B68" s="37">
        <v>7800</v>
      </c>
      <c r="C68" s="35" t="s">
        <v>39</v>
      </c>
      <c r="D68" s="35"/>
      <c r="E68" s="37"/>
    </row>
    <row r="69" spans="1:3" ht="12.75">
      <c r="A69" t="s">
        <v>59</v>
      </c>
      <c r="B69" s="22">
        <v>4200</v>
      </c>
      <c r="C69" t="s">
        <v>39</v>
      </c>
    </row>
    <row r="70" spans="1:3" ht="12.75">
      <c r="A70" t="s">
        <v>49</v>
      </c>
      <c r="B70" s="46">
        <f>B68+B69</f>
        <v>12000</v>
      </c>
      <c r="C70" t="s">
        <v>39</v>
      </c>
    </row>
    <row r="71" ht="12.75">
      <c r="A71" s="23"/>
    </row>
    <row r="72" spans="1:3" ht="12.75">
      <c r="A72" s="3" t="s">
        <v>35</v>
      </c>
      <c r="B72" s="33">
        <f>B73+B74</f>
        <v>918992.4</v>
      </c>
      <c r="C72" t="s">
        <v>39</v>
      </c>
    </row>
    <row r="73" spans="1:3" ht="12.75">
      <c r="A73" s="3" t="s">
        <v>36</v>
      </c>
      <c r="B73" s="33">
        <f>B5+D6+B14+B21+B31+H48+B60+B27+B70</f>
        <v>892742.4</v>
      </c>
      <c r="C73" t="s">
        <v>39</v>
      </c>
    </row>
    <row r="74" spans="1:3" ht="12.75">
      <c r="A74" s="3" t="s">
        <v>37</v>
      </c>
      <c r="B74" s="24">
        <f>C65</f>
        <v>26250</v>
      </c>
      <c r="C74" t="s">
        <v>39</v>
      </c>
    </row>
    <row r="75" ht="6" customHeight="1"/>
    <row r="76" spans="1:7" ht="19.5" customHeight="1">
      <c r="A76" s="29"/>
      <c r="B76" s="22"/>
      <c r="C76" s="22"/>
      <c r="D76" s="22"/>
      <c r="E76" s="22"/>
      <c r="F76" s="47"/>
      <c r="G76" s="47"/>
    </row>
    <row r="77" spans="1:7" ht="3" customHeight="1">
      <c r="A77" s="29"/>
      <c r="B77" s="22"/>
      <c r="C77" s="22"/>
      <c r="D77" s="22"/>
      <c r="E77" s="22"/>
      <c r="F77" s="22"/>
      <c r="G77" s="22"/>
    </row>
    <row r="78" spans="1:7" ht="20.25" customHeight="1">
      <c r="A78" s="29" t="s">
        <v>57</v>
      </c>
      <c r="B78" s="22"/>
      <c r="C78" s="22"/>
      <c r="D78" s="22"/>
      <c r="E78" s="22"/>
      <c r="F78" s="47"/>
      <c r="G78" s="47"/>
    </row>
  </sheetData>
  <sheetProtection/>
  <mergeCells count="23">
    <mergeCell ref="A8:E8"/>
    <mergeCell ref="B17:E17"/>
    <mergeCell ref="A16:F16"/>
    <mergeCell ref="F76:G76"/>
    <mergeCell ref="B18:E18"/>
    <mergeCell ref="B31:E31"/>
    <mergeCell ref="A67:H67"/>
    <mergeCell ref="F78:G78"/>
    <mergeCell ref="B30:E30"/>
    <mergeCell ref="B19:E19"/>
    <mergeCell ref="B20:E20"/>
    <mergeCell ref="A29:H29"/>
    <mergeCell ref="A23:G23"/>
    <mergeCell ref="B21:E21"/>
    <mergeCell ref="A33:H33"/>
    <mergeCell ref="A53:H53"/>
    <mergeCell ref="A51:H51"/>
    <mergeCell ref="A1:F1"/>
    <mergeCell ref="A2:F2"/>
    <mergeCell ref="A3:F3"/>
    <mergeCell ref="A7:F7"/>
    <mergeCell ref="A4:F4"/>
    <mergeCell ref="A6:C6"/>
  </mergeCells>
  <printOptions/>
  <pageMargins left="0.75" right="0.75" top="1" bottom="1" header="0.5" footer="0.5"/>
  <pageSetup fitToHeight="2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2020-12-06T22:50:21Z</cp:lastPrinted>
  <dcterms:created xsi:type="dcterms:W3CDTF">2016-11-16T12:48:39Z</dcterms:created>
  <dcterms:modified xsi:type="dcterms:W3CDTF">2020-12-14T16:02:30Z</dcterms:modified>
  <cp:category/>
  <cp:version/>
  <cp:contentType/>
  <cp:contentStatus/>
</cp:coreProperties>
</file>