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Лист1" sheetId="1" r:id="rId1"/>
  </sheets>
  <definedNames>
    <definedName name="_xlnm.Print_Area" localSheetId="0">'Лист1'!$A$1:$L$57</definedName>
  </definedNames>
  <calcPr fullCalcOnLoad="1"/>
</workbook>
</file>

<file path=xl/sharedStrings.xml><?xml version="1.0" encoding="utf-8"?>
<sst xmlns="http://schemas.openxmlformats.org/spreadsheetml/2006/main" count="59" uniqueCount="42">
  <si>
    <t>Розрахунок до кошторису</t>
  </si>
  <si>
    <t>КЕКВ 2210 "Предмети, матеріали, обладнання та інвентар"</t>
  </si>
  <si>
    <t>сума</t>
  </si>
  <si>
    <t>Всього:</t>
  </si>
  <si>
    <t>КЕКВ 2240 "Оплата послуг (крім комунальних)"</t>
  </si>
  <si>
    <t>КЕКВ 2272 "Оплата водопостачання та водовідведення"</t>
  </si>
  <si>
    <t>КЕКВ 2273 "Оплата електроенергії"</t>
  </si>
  <si>
    <t>Всього</t>
  </si>
  <si>
    <t>КЕКВ 2111 "Заробітна плата"</t>
  </si>
  <si>
    <t>КЕКВ 2120 "Нарахування на заробітну плату"</t>
  </si>
  <si>
    <t>Разом:</t>
  </si>
  <si>
    <t>в т.ч. загальний фонд</t>
  </si>
  <si>
    <t>спеціальний фонд</t>
  </si>
  <si>
    <t>грн</t>
  </si>
  <si>
    <t>кВт/год</t>
  </si>
  <si>
    <t>Ціна</t>
  </si>
  <si>
    <t>господарські товари та миючі засоби</t>
  </si>
  <si>
    <t>на 2021 рік</t>
  </si>
  <si>
    <t>Арбузинка</t>
  </si>
  <si>
    <t>Благодатне</t>
  </si>
  <si>
    <t>канцтовари</t>
  </si>
  <si>
    <t>КЕКВ</t>
  </si>
  <si>
    <t>в т.ч.</t>
  </si>
  <si>
    <t>по центру соціальної реабілітації дітей-інвалідів Арбузинської селищної ради</t>
  </si>
  <si>
    <t>КЕКВ 2220 "Медикаменти та перев"язувальні матеріали"</t>
  </si>
  <si>
    <t>Послуги Інтернет (12 міс*200грн)</t>
  </si>
  <si>
    <t>аптечка 1 шт</t>
  </si>
  <si>
    <t>деззасоби</t>
  </si>
  <si>
    <t>перчатки</t>
  </si>
  <si>
    <t>Послуги зв"язку (12міс*80грн.)</t>
  </si>
  <si>
    <t>заправка картриджа</t>
  </si>
  <si>
    <t xml:space="preserve">відшкодування </t>
  </si>
  <si>
    <t>КЕКВ 2275 "Оплата інших енергоносіїв та комунальних послуг"</t>
  </si>
  <si>
    <t>т</t>
  </si>
  <si>
    <t>відшкодування</t>
  </si>
  <si>
    <t>Директор центру</t>
  </si>
  <si>
    <t>Бухгалтер</t>
  </si>
  <si>
    <t>3 дитини</t>
  </si>
  <si>
    <t>всього</t>
  </si>
  <si>
    <t>23 дитини</t>
  </si>
  <si>
    <t>ТПКВКМБ 0813105 "Надання реабілітаційних послуг особам з інвалідністю та дітям з інвалідністю</t>
  </si>
  <si>
    <t>20 дітей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</si>
</sst>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0"/>
    <numFmt numFmtId="198" formatCode="0.000"/>
    <numFmt numFmtId="199" formatCode="0.0%"/>
    <numFmt numFmtId="200" formatCode="0.00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4" borderId="12" xfId="0" applyFill="1" applyBorder="1" applyAlignment="1">
      <alignment/>
    </xf>
    <xf numFmtId="0" fontId="3" fillId="0" borderId="0" xfId="0" applyFont="1" applyFill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" fontId="0" fillId="34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35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35" borderId="0" xfId="0" applyFill="1" applyAlignment="1">
      <alignment/>
    </xf>
    <xf numFmtId="1" fontId="1" fillId="35" borderId="0" xfId="0" applyNumberFormat="1" applyFont="1" applyFill="1" applyAlignment="1">
      <alignment horizontal="center"/>
    </xf>
    <xf numFmtId="1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wrapText="1"/>
    </xf>
    <xf numFmtId="0" fontId="1" fillId="35" borderId="12" xfId="0" applyFont="1" applyFill="1" applyBorder="1" applyAlignment="1">
      <alignment wrapText="1"/>
    </xf>
    <xf numFmtId="0" fontId="1" fillId="35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35" borderId="0" xfId="0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41" fillId="35" borderId="0" xfId="0" applyNumberFormat="1" applyFont="1" applyFill="1" applyAlignment="1">
      <alignment/>
    </xf>
    <xf numFmtId="1" fontId="4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4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199" fontId="1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1" fillId="36" borderId="0" xfId="0" applyFont="1" applyFill="1" applyAlignment="1">
      <alignment/>
    </xf>
    <xf numFmtId="1" fontId="1" fillId="36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199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" fontId="4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35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35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35" borderId="0" xfId="0" applyFill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35" borderId="0" xfId="0" applyFont="1" applyFill="1" applyAlignment="1">
      <alignment/>
    </xf>
    <xf numFmtId="1" fontId="1" fillId="35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90" zoomScaleSheetLayoutView="90" zoomScalePageLayoutView="0" workbookViewId="0" topLeftCell="A1">
      <selection activeCell="K50" sqref="K50"/>
    </sheetView>
  </sheetViews>
  <sheetFormatPr defaultColWidth="9.00390625" defaultRowHeight="12.75"/>
  <cols>
    <col min="1" max="1" width="30.25390625" style="0" customWidth="1"/>
    <col min="2" max="2" width="10.375" style="0" customWidth="1"/>
    <col min="3" max="4" width="7.375" style="0" customWidth="1"/>
    <col min="5" max="5" width="8.125" style="0" customWidth="1"/>
    <col min="6" max="6" width="8.25390625" style="0" customWidth="1"/>
    <col min="7" max="7" width="0.74609375" style="0" customWidth="1"/>
    <col min="8" max="8" width="6.625" style="0" customWidth="1"/>
    <col min="9" max="9" width="9.25390625" style="0" customWidth="1"/>
    <col min="10" max="10" width="10.125" style="0" customWidth="1"/>
    <col min="11" max="11" width="11.125" style="0" customWidth="1"/>
    <col min="12" max="12" width="9.875" style="0" customWidth="1"/>
    <col min="13" max="13" width="9.25390625" style="0" customWidth="1"/>
  </cols>
  <sheetData>
    <row r="1" spans="1:10" ht="15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8.5" customHeight="1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25"/>
    </row>
    <row r="3" spans="1:11" ht="15.75" customHeight="1">
      <c r="A3" s="79" t="s">
        <v>23</v>
      </c>
      <c r="B3" s="79"/>
      <c r="C3" s="79"/>
      <c r="D3" s="79"/>
      <c r="E3" s="79"/>
      <c r="F3" s="79"/>
      <c r="G3" s="79"/>
      <c r="H3" s="79"/>
      <c r="I3" s="79"/>
      <c r="J3" s="79"/>
      <c r="K3" s="26"/>
    </row>
    <row r="4" spans="2:15" ht="18.75" customHeight="1">
      <c r="B4" s="23"/>
      <c r="C4" s="23" t="s">
        <v>17</v>
      </c>
      <c r="D4" s="23"/>
      <c r="E4" s="23"/>
      <c r="F4" s="23"/>
      <c r="G4" s="23"/>
      <c r="H4" s="23" t="s">
        <v>21</v>
      </c>
      <c r="I4" s="67" t="s">
        <v>38</v>
      </c>
      <c r="J4" s="61" t="s">
        <v>18</v>
      </c>
      <c r="K4" s="38" t="s">
        <v>19</v>
      </c>
      <c r="L4" s="68"/>
      <c r="M4" s="69"/>
      <c r="N4" s="69"/>
      <c r="O4" s="69"/>
    </row>
    <row r="5" spans="2:13" ht="21" customHeight="1">
      <c r="B5" s="23"/>
      <c r="C5" s="23"/>
      <c r="D5" s="23"/>
      <c r="E5" s="23"/>
      <c r="F5" s="23"/>
      <c r="G5" s="23"/>
      <c r="H5" s="23"/>
      <c r="I5" s="67" t="s">
        <v>39</v>
      </c>
      <c r="J5" s="61" t="s">
        <v>41</v>
      </c>
      <c r="K5" s="38" t="s">
        <v>37</v>
      </c>
      <c r="L5" s="68"/>
      <c r="M5" s="38"/>
    </row>
    <row r="6" spans="2:13" ht="17.25" customHeight="1">
      <c r="B6" s="23"/>
      <c r="C6" s="23"/>
      <c r="D6" s="23"/>
      <c r="E6" s="23"/>
      <c r="F6" s="23"/>
      <c r="G6" s="23"/>
      <c r="H6" s="23"/>
      <c r="I6" s="23"/>
      <c r="J6" s="60">
        <v>0.87</v>
      </c>
      <c r="K6" s="60">
        <v>0.13</v>
      </c>
      <c r="L6" s="70"/>
      <c r="M6" s="70"/>
    </row>
    <row r="7" spans="1:14" ht="12.75">
      <c r="A7" s="24" t="s">
        <v>8</v>
      </c>
      <c r="B7" s="36">
        <v>759959</v>
      </c>
      <c r="C7" s="23" t="s">
        <v>13</v>
      </c>
      <c r="D7" s="23"/>
      <c r="E7" s="23"/>
      <c r="F7" s="23"/>
      <c r="G7" s="23"/>
      <c r="H7" s="23">
        <v>2111</v>
      </c>
      <c r="I7" s="37">
        <f>J7+K7+L7+M7</f>
        <v>759959</v>
      </c>
      <c r="J7" s="73">
        <f>B7*J6</f>
        <v>661164.33</v>
      </c>
      <c r="K7" s="74">
        <f>B7*K6</f>
        <v>98794.67</v>
      </c>
      <c r="L7" s="59"/>
      <c r="M7" s="59"/>
      <c r="N7" s="59"/>
    </row>
    <row r="8" spans="1:14" ht="18" customHeight="1">
      <c r="A8" s="87" t="s">
        <v>9</v>
      </c>
      <c r="B8" s="87"/>
      <c r="C8" s="87"/>
      <c r="D8" s="24"/>
      <c r="E8" s="36">
        <v>167191</v>
      </c>
      <c r="F8" s="23" t="s">
        <v>13</v>
      </c>
      <c r="G8" s="23"/>
      <c r="H8" s="23">
        <v>2120</v>
      </c>
      <c r="I8" s="37">
        <f>J8+K8+L8+M8</f>
        <v>167191</v>
      </c>
      <c r="J8" s="73">
        <f>E8*J6</f>
        <v>145456.17</v>
      </c>
      <c r="K8" s="74">
        <f>E8*K6</f>
        <v>21734.83</v>
      </c>
      <c r="L8" s="59"/>
      <c r="M8" s="59"/>
      <c r="N8" s="59"/>
    </row>
    <row r="9" spans="1:13" ht="19.5" customHeight="1">
      <c r="A9" s="24"/>
      <c r="B9" s="24"/>
      <c r="C9" s="24"/>
      <c r="D9" s="24"/>
      <c r="E9" s="40"/>
      <c r="F9" s="23"/>
      <c r="G9" s="23"/>
      <c r="H9" s="23"/>
      <c r="I9" s="52"/>
      <c r="J9" s="75"/>
      <c r="K9" s="75"/>
      <c r="L9" s="59"/>
      <c r="M9" s="59"/>
    </row>
    <row r="10" spans="1:13" ht="14.25" customHeight="1" thickBot="1">
      <c r="A10" s="21" t="s">
        <v>1</v>
      </c>
      <c r="B10" s="21"/>
      <c r="C10" s="21"/>
      <c r="D10" s="21"/>
      <c r="E10" s="21"/>
      <c r="F10" s="21"/>
      <c r="G10" s="5"/>
      <c r="H10" s="5"/>
      <c r="J10" s="59"/>
      <c r="K10" s="59"/>
      <c r="L10" s="59"/>
      <c r="M10" s="59"/>
    </row>
    <row r="11" spans="1:13" ht="12.75">
      <c r="A11" s="29"/>
      <c r="B11" s="6" t="s">
        <v>2</v>
      </c>
      <c r="C11" s="7"/>
      <c r="D11" s="7"/>
      <c r="E11" s="7"/>
      <c r="F11" s="7"/>
      <c r="G11" s="26"/>
      <c r="H11" s="26">
        <v>2210</v>
      </c>
      <c r="I11" s="37">
        <f>J11+K11+L11+M11</f>
        <v>4000</v>
      </c>
      <c r="J11" s="59">
        <f>B15*J6</f>
        <v>3480</v>
      </c>
      <c r="K11" s="54">
        <f>B15*K6</f>
        <v>520</v>
      </c>
      <c r="L11" s="59"/>
      <c r="M11" s="59"/>
    </row>
    <row r="12" spans="1:13" ht="12.75">
      <c r="A12" s="30" t="s">
        <v>20</v>
      </c>
      <c r="B12" s="6"/>
      <c r="C12" s="7"/>
      <c r="D12" s="7"/>
      <c r="E12" s="7"/>
      <c r="F12" s="7"/>
      <c r="G12" s="26"/>
      <c r="H12" s="26"/>
      <c r="I12" s="37"/>
      <c r="J12" s="59"/>
      <c r="K12" s="54"/>
      <c r="L12" s="59"/>
      <c r="M12" s="59"/>
    </row>
    <row r="13" spans="1:13" s="13" customFormat="1" ht="26.25" customHeight="1">
      <c r="A13" s="11" t="s">
        <v>16</v>
      </c>
      <c r="B13" s="12">
        <v>4000</v>
      </c>
      <c r="C13" s="28"/>
      <c r="D13" s="28"/>
      <c r="E13" s="28"/>
      <c r="F13" s="28"/>
      <c r="H13" s="35"/>
      <c r="I13" s="53"/>
      <c r="J13" s="55"/>
      <c r="K13" s="55"/>
      <c r="L13" s="76"/>
      <c r="M13" s="76"/>
    </row>
    <row r="14" spans="1:13" s="13" customFormat="1" ht="12.75">
      <c r="A14" s="14"/>
      <c r="B14" s="12"/>
      <c r="C14" s="28"/>
      <c r="D14" s="28"/>
      <c r="E14" s="28"/>
      <c r="F14" s="28"/>
      <c r="I14" s="41"/>
      <c r="J14" s="76"/>
      <c r="K14" s="77"/>
      <c r="L14" s="76"/>
      <c r="M14" s="76"/>
    </row>
    <row r="15" spans="1:13" ht="13.5" thickBot="1">
      <c r="A15" s="1" t="s">
        <v>7</v>
      </c>
      <c r="B15" s="4">
        <f>SUM(B12:B14)</f>
        <v>4000</v>
      </c>
      <c r="C15" s="8"/>
      <c r="D15" s="8"/>
      <c r="E15" s="8"/>
      <c r="F15" s="9"/>
      <c r="G15" s="13"/>
      <c r="J15" s="59"/>
      <c r="K15" s="37"/>
      <c r="L15" s="59"/>
      <c r="M15" s="59"/>
    </row>
    <row r="16" spans="1:13" ht="12.75">
      <c r="A16" s="33"/>
      <c r="B16" s="34"/>
      <c r="C16" s="8"/>
      <c r="D16" s="8"/>
      <c r="E16" s="8"/>
      <c r="F16" s="9"/>
      <c r="G16" s="13"/>
      <c r="J16" s="59"/>
      <c r="K16" s="37"/>
      <c r="L16" s="59"/>
      <c r="M16" s="59"/>
    </row>
    <row r="17" spans="1:13" ht="12.75" customHeight="1">
      <c r="A17" s="84" t="s">
        <v>24</v>
      </c>
      <c r="B17" s="84"/>
      <c r="C17" s="84"/>
      <c r="D17" s="84"/>
      <c r="E17" s="84"/>
      <c r="F17" s="84"/>
      <c r="G17" s="84"/>
      <c r="H17" s="84"/>
      <c r="J17" s="59"/>
      <c r="K17" s="37"/>
      <c r="L17" s="59"/>
      <c r="M17" s="59"/>
    </row>
    <row r="18" spans="1:13" ht="12.75">
      <c r="A18" s="18" t="s">
        <v>26</v>
      </c>
      <c r="B18" s="16">
        <v>500</v>
      </c>
      <c r="C18" s="15"/>
      <c r="D18" s="15"/>
      <c r="E18" s="15"/>
      <c r="F18" s="15"/>
      <c r="G18" s="58"/>
      <c r="H18" s="58">
        <v>2220</v>
      </c>
      <c r="I18" s="37">
        <f>J18+K18+L18+M18</f>
        <v>2000</v>
      </c>
      <c r="J18" s="54">
        <f>B21*J6</f>
        <v>1740</v>
      </c>
      <c r="K18" s="54">
        <f>B21*K6</f>
        <v>260</v>
      </c>
      <c r="L18" s="59"/>
      <c r="M18" s="59"/>
    </row>
    <row r="19" spans="1:13" ht="12.75">
      <c r="A19" s="10" t="s">
        <v>27</v>
      </c>
      <c r="B19" s="16">
        <v>1000</v>
      </c>
      <c r="C19" s="15"/>
      <c r="D19" s="15"/>
      <c r="E19" s="15"/>
      <c r="F19" s="15"/>
      <c r="H19" s="26"/>
      <c r="I19" s="26"/>
      <c r="J19" s="37"/>
      <c r="K19" s="37"/>
      <c r="L19" s="59"/>
      <c r="M19" s="59"/>
    </row>
    <row r="20" spans="1:13" ht="12.75">
      <c r="A20" s="10" t="s">
        <v>28</v>
      </c>
      <c r="B20" s="16">
        <v>500</v>
      </c>
      <c r="C20" s="15"/>
      <c r="D20" s="15"/>
      <c r="E20" s="15"/>
      <c r="F20" s="15"/>
      <c r="H20" s="26"/>
      <c r="I20" s="26"/>
      <c r="J20" s="37"/>
      <c r="K20" s="37"/>
      <c r="L20" s="59"/>
      <c r="M20" s="59"/>
    </row>
    <row r="21" spans="1:13" ht="15.75" customHeight="1">
      <c r="A21" s="2" t="s">
        <v>3</v>
      </c>
      <c r="B21" s="22">
        <f>SUM(B18:B20)</f>
        <v>2000</v>
      </c>
      <c r="C21" s="17" t="s">
        <v>13</v>
      </c>
      <c r="D21" s="17"/>
      <c r="F21" s="51"/>
      <c r="G21" s="13"/>
      <c r="H21" s="26"/>
      <c r="I21" s="26"/>
      <c r="J21" s="37"/>
      <c r="K21" s="37"/>
      <c r="L21" s="59"/>
      <c r="M21" s="59"/>
    </row>
    <row r="22" spans="1:13" ht="12" customHeight="1">
      <c r="A22" s="38"/>
      <c r="B22" s="38"/>
      <c r="C22" s="38"/>
      <c r="D22" s="38"/>
      <c r="E22" s="38"/>
      <c r="F22" s="38"/>
      <c r="G22" s="38"/>
      <c r="H22" s="38"/>
      <c r="I22" s="38"/>
      <c r="J22" s="59"/>
      <c r="K22" s="37"/>
      <c r="L22" s="59"/>
      <c r="M22" s="59"/>
    </row>
    <row r="23" spans="1:13" ht="12.75" customHeight="1">
      <c r="A23" s="84" t="s">
        <v>4</v>
      </c>
      <c r="B23" s="84"/>
      <c r="C23" s="84"/>
      <c r="D23" s="84"/>
      <c r="E23" s="84"/>
      <c r="F23" s="84"/>
      <c r="G23" s="84"/>
      <c r="H23" s="84"/>
      <c r="J23" s="59"/>
      <c r="K23" s="37"/>
      <c r="L23" s="59"/>
      <c r="M23" s="59"/>
    </row>
    <row r="24" spans="1:13" ht="12.75">
      <c r="A24" s="18" t="s">
        <v>29</v>
      </c>
      <c r="B24" s="16">
        <v>960</v>
      </c>
      <c r="C24" s="15"/>
      <c r="D24" s="15"/>
      <c r="E24" s="15"/>
      <c r="F24" s="15"/>
      <c r="G24" s="58"/>
      <c r="H24" s="58">
        <v>2240</v>
      </c>
      <c r="I24" s="37">
        <f>J24+K24+L24+M24</f>
        <v>4560</v>
      </c>
      <c r="J24" s="54">
        <f>B27*J6</f>
        <v>3967.2</v>
      </c>
      <c r="K24" s="54">
        <f>B27*K6</f>
        <v>592.8000000000001</v>
      </c>
      <c r="L24" s="59"/>
      <c r="M24" s="59"/>
    </row>
    <row r="25" spans="1:13" ht="12.75">
      <c r="A25" s="10" t="s">
        <v>25</v>
      </c>
      <c r="B25" s="16">
        <v>2400</v>
      </c>
      <c r="C25" s="15"/>
      <c r="D25" s="15"/>
      <c r="E25" s="15"/>
      <c r="F25" s="15"/>
      <c r="H25" s="26"/>
      <c r="I25" s="26"/>
      <c r="J25" s="37"/>
      <c r="K25" s="37"/>
      <c r="L25" s="59"/>
      <c r="M25" s="59"/>
    </row>
    <row r="26" spans="1:13" ht="12.75">
      <c r="A26" s="10" t="s">
        <v>30</v>
      </c>
      <c r="B26" s="16">
        <v>1200</v>
      </c>
      <c r="C26" s="15"/>
      <c r="D26" s="15"/>
      <c r="E26" s="15"/>
      <c r="F26" s="15"/>
      <c r="H26" s="26"/>
      <c r="I26" s="26"/>
      <c r="J26" s="37"/>
      <c r="K26" s="37"/>
      <c r="L26" s="59"/>
      <c r="M26" s="59"/>
    </row>
    <row r="27" spans="1:13" ht="12.75">
      <c r="A27" s="2" t="s">
        <v>3</v>
      </c>
      <c r="B27" s="22">
        <f>SUM(B24:B26)</f>
        <v>4560</v>
      </c>
      <c r="C27" s="17" t="s">
        <v>13</v>
      </c>
      <c r="D27" s="17"/>
      <c r="F27" s="51"/>
      <c r="G27" s="13"/>
      <c r="H27" s="26"/>
      <c r="I27" s="26"/>
      <c r="J27" s="37"/>
      <c r="K27" s="37"/>
      <c r="L27" s="59"/>
      <c r="M27" s="59"/>
    </row>
    <row r="28" spans="9:13" ht="12.75">
      <c r="I28" s="26"/>
      <c r="J28" s="37"/>
      <c r="K28" s="37"/>
      <c r="L28" s="59"/>
      <c r="M28" s="59"/>
    </row>
    <row r="29" spans="1:13" ht="12.75">
      <c r="A29" s="80" t="s">
        <v>5</v>
      </c>
      <c r="B29" s="80"/>
      <c r="C29" s="80"/>
      <c r="D29" s="80"/>
      <c r="E29" s="80"/>
      <c r="F29" s="80"/>
      <c r="G29" s="80"/>
      <c r="H29" s="80"/>
      <c r="J29" s="59"/>
      <c r="K29" s="37"/>
      <c r="L29" s="59"/>
      <c r="M29" s="59"/>
    </row>
    <row r="30" spans="10:13" ht="3" customHeight="1">
      <c r="J30" s="59"/>
      <c r="K30" s="37"/>
      <c r="L30" s="59"/>
      <c r="M30" s="59"/>
    </row>
    <row r="31" spans="1:13" ht="12.75">
      <c r="A31" s="10" t="s">
        <v>34</v>
      </c>
      <c r="B31" s="6">
        <v>5800</v>
      </c>
      <c r="H31" s="26">
        <v>2272</v>
      </c>
      <c r="I31" s="37">
        <f>J31+K31+L31+M31</f>
        <v>5800</v>
      </c>
      <c r="J31" s="59">
        <f>B32*J6</f>
        <v>5046</v>
      </c>
      <c r="K31" s="72">
        <f>B32*K6</f>
        <v>754</v>
      </c>
      <c r="L31" s="59"/>
      <c r="M31" s="59"/>
    </row>
    <row r="32" spans="1:13" ht="12.75">
      <c r="A32" s="3" t="s">
        <v>3</v>
      </c>
      <c r="B32" s="4">
        <f>SUM(B31:B31)</f>
        <v>5800</v>
      </c>
      <c r="C32" t="s">
        <v>13</v>
      </c>
      <c r="F32" s="24"/>
      <c r="J32" s="59"/>
      <c r="K32" s="72"/>
      <c r="L32" s="59"/>
      <c r="M32" s="59"/>
    </row>
    <row r="33" spans="6:13" ht="12.75">
      <c r="F33" s="49"/>
      <c r="J33" s="59"/>
      <c r="K33" s="72"/>
      <c r="L33" s="59"/>
      <c r="M33" s="59"/>
    </row>
    <row r="34" spans="1:13" ht="16.5" customHeight="1">
      <c r="A34" s="84" t="s">
        <v>6</v>
      </c>
      <c r="B34" s="84"/>
      <c r="C34" s="84"/>
      <c r="D34" s="84"/>
      <c r="E34" s="84"/>
      <c r="F34" s="84"/>
      <c r="G34" s="84"/>
      <c r="H34" s="84"/>
      <c r="J34" s="59"/>
      <c r="K34" s="72"/>
      <c r="L34" s="59"/>
      <c r="M34" s="59"/>
    </row>
    <row r="35" spans="1:13" ht="12.75">
      <c r="A35" s="10"/>
      <c r="B35" s="10" t="s">
        <v>14</v>
      </c>
      <c r="C35" s="10" t="s">
        <v>15</v>
      </c>
      <c r="D35" s="10"/>
      <c r="E35" s="10" t="s">
        <v>2</v>
      </c>
      <c r="F35" s="31"/>
      <c r="G35" s="31"/>
      <c r="H35" s="71"/>
      <c r="I35" s="47"/>
      <c r="J35" s="41"/>
      <c r="K35" s="72"/>
      <c r="L35" s="59"/>
      <c r="M35" s="59"/>
    </row>
    <row r="36" spans="1:13" ht="12.75">
      <c r="A36" s="10" t="s">
        <v>31</v>
      </c>
      <c r="B36" s="6">
        <v>4800</v>
      </c>
      <c r="C36" s="6">
        <v>2.9</v>
      </c>
      <c r="D36" s="6"/>
      <c r="E36" s="6">
        <f>B36*C36</f>
        <v>13920</v>
      </c>
      <c r="F36" s="7"/>
      <c r="G36" s="7"/>
      <c r="H36" s="7"/>
      <c r="I36" s="32"/>
      <c r="J36" s="59"/>
      <c r="K36" s="72"/>
      <c r="L36" s="59"/>
      <c r="M36" s="59"/>
    </row>
    <row r="37" spans="1:13" ht="12.75">
      <c r="A37" s="19" t="s">
        <v>7</v>
      </c>
      <c r="B37" s="6"/>
      <c r="C37" s="6"/>
      <c r="D37" s="6"/>
      <c r="E37" s="46">
        <f>SUM(E36:E36)</f>
        <v>13920</v>
      </c>
      <c r="G37" s="50"/>
      <c r="H37" s="8">
        <v>2273</v>
      </c>
      <c r="I37" s="37">
        <f>J37+K37+L37+M37</f>
        <v>13920</v>
      </c>
      <c r="J37" s="59">
        <f>E37*J6</f>
        <v>12110.4</v>
      </c>
      <c r="K37" s="72">
        <f>E37*K6</f>
        <v>1809.6000000000001</v>
      </c>
      <c r="L37" s="59"/>
      <c r="M37" s="59"/>
    </row>
    <row r="38" spans="1:13" ht="12.75">
      <c r="A38" s="47"/>
      <c r="B38" s="7"/>
      <c r="C38" s="7"/>
      <c r="D38" s="7"/>
      <c r="E38" s="34"/>
      <c r="G38" s="50"/>
      <c r="H38" s="8"/>
      <c r="I38" s="32"/>
      <c r="J38" s="59"/>
      <c r="K38" s="72"/>
      <c r="L38" s="59"/>
      <c r="M38" s="59"/>
    </row>
    <row r="39" spans="1:13" ht="16.5" customHeight="1">
      <c r="A39" s="84" t="s">
        <v>32</v>
      </c>
      <c r="B39" s="84"/>
      <c r="C39" s="84"/>
      <c r="D39" s="84"/>
      <c r="E39" s="84"/>
      <c r="F39" s="84"/>
      <c r="G39" s="84"/>
      <c r="H39" s="84"/>
      <c r="J39" s="59"/>
      <c r="K39" s="72"/>
      <c r="L39" s="59"/>
      <c r="M39" s="59"/>
    </row>
    <row r="40" spans="1:13" ht="12.75">
      <c r="A40" s="10"/>
      <c r="B40" s="62" t="s">
        <v>33</v>
      </c>
      <c r="C40" s="10" t="s">
        <v>15</v>
      </c>
      <c r="D40" s="10"/>
      <c r="E40" s="10" t="s">
        <v>2</v>
      </c>
      <c r="F40" s="31"/>
      <c r="G40" s="31"/>
      <c r="I40" s="47"/>
      <c r="J40" s="41"/>
      <c r="K40" s="72"/>
      <c r="L40" s="59"/>
      <c r="M40" s="59"/>
    </row>
    <row r="41" spans="1:13" ht="12.75">
      <c r="A41" s="10" t="s">
        <v>31</v>
      </c>
      <c r="B41" s="6">
        <v>4</v>
      </c>
      <c r="C41" s="6">
        <v>3900</v>
      </c>
      <c r="D41" s="6"/>
      <c r="E41" s="6">
        <f>B41*C41</f>
        <v>15600</v>
      </c>
      <c r="F41" s="7"/>
      <c r="G41" s="7"/>
      <c r="H41" s="7"/>
      <c r="I41" s="32"/>
      <c r="J41" s="59"/>
      <c r="K41" s="72"/>
      <c r="L41" s="59"/>
      <c r="M41" s="59"/>
    </row>
    <row r="42" spans="1:13" ht="12.75">
      <c r="A42" s="19" t="s">
        <v>7</v>
      </c>
      <c r="B42" s="6"/>
      <c r="C42" s="6"/>
      <c r="D42" s="6"/>
      <c r="E42" s="46">
        <f>SUM(E41:E41)</f>
        <v>15600</v>
      </c>
      <c r="G42" s="50"/>
      <c r="H42" s="71">
        <v>2275</v>
      </c>
      <c r="I42" s="37">
        <f>J42+K42+L42+M42</f>
        <v>15600</v>
      </c>
      <c r="J42" s="59">
        <f>E42*J6</f>
        <v>13572</v>
      </c>
      <c r="K42" s="72">
        <f>E42*K6</f>
        <v>2028</v>
      </c>
      <c r="L42" s="59"/>
      <c r="M42" s="59"/>
    </row>
    <row r="43" ht="12" customHeight="1">
      <c r="K43" s="37"/>
    </row>
    <row r="44" spans="1:11" s="39" customFormat="1" ht="2.25" customHeight="1" hidden="1">
      <c r="A44" s="81"/>
      <c r="B44" s="81"/>
      <c r="C44" s="81"/>
      <c r="D44" s="81"/>
      <c r="E44" s="81"/>
      <c r="F44" s="81"/>
      <c r="G44" s="81"/>
      <c r="H44" s="81"/>
      <c r="I44" s="81"/>
      <c r="K44" s="41"/>
    </row>
    <row r="45" spans="1:11" s="39" customFormat="1" ht="15.75" customHeight="1" hidden="1">
      <c r="A45" s="86"/>
      <c r="B45" s="86"/>
      <c r="C45" s="86"/>
      <c r="D45" s="57"/>
      <c r="E45" s="42"/>
      <c r="F45" s="43"/>
      <c r="G45" s="42"/>
      <c r="H45" s="42"/>
      <c r="I45" s="42"/>
      <c r="K45" s="41"/>
    </row>
    <row r="46" spans="1:9" s="39" customFormat="1" ht="9.75" customHeight="1" hidden="1">
      <c r="A46" s="85"/>
      <c r="B46" s="85"/>
      <c r="C46" s="85"/>
      <c r="D46" s="85"/>
      <c r="E46" s="85"/>
      <c r="F46" s="85"/>
      <c r="G46" s="85"/>
      <c r="H46" s="85"/>
      <c r="I46" s="85"/>
    </row>
    <row r="47" spans="1:2" s="39" customFormat="1" ht="15.75" customHeight="1" hidden="1">
      <c r="A47" s="44"/>
      <c r="B47" s="45"/>
    </row>
    <row r="48" s="39" customFormat="1" ht="9.75" customHeight="1" hidden="1"/>
    <row r="49" ht="9.75" customHeight="1" hidden="1"/>
    <row r="50" spans="1:11" ht="15" customHeight="1">
      <c r="A50" s="18" t="s">
        <v>10</v>
      </c>
      <c r="B50" s="27">
        <f>B51+B52</f>
        <v>973030</v>
      </c>
      <c r="C50" t="s">
        <v>13</v>
      </c>
      <c r="D50" t="s">
        <v>22</v>
      </c>
      <c r="F50" s="48"/>
      <c r="H50" s="63" t="s">
        <v>18</v>
      </c>
      <c r="I50" s="63"/>
      <c r="J50" s="63"/>
      <c r="K50" s="64">
        <f>J7+J8+J11+J18+J24+J31+J37+J42</f>
        <v>846536.1</v>
      </c>
    </row>
    <row r="51" spans="1:11" ht="19.5" customHeight="1">
      <c r="A51" s="18" t="s">
        <v>11</v>
      </c>
      <c r="B51" s="27">
        <f>B7+E8+B15+B21+B27+B32+E37+E42</f>
        <v>973030</v>
      </c>
      <c r="C51" t="s">
        <v>13</v>
      </c>
      <c r="F51" s="78"/>
      <c r="H51" s="63" t="s">
        <v>19</v>
      </c>
      <c r="I51" s="63"/>
      <c r="J51" s="63"/>
      <c r="K51" s="64">
        <f>K7+K8+K11+K18+K24+K31+K37+K42</f>
        <v>126493.90000000001</v>
      </c>
    </row>
    <row r="52" spans="1:12" ht="15.75" customHeight="1">
      <c r="A52" s="18" t="s">
        <v>12</v>
      </c>
      <c r="B52" s="20"/>
      <c r="C52" t="s">
        <v>13</v>
      </c>
      <c r="H52" s="89"/>
      <c r="I52" s="89"/>
      <c r="J52" s="89"/>
      <c r="K52" s="90"/>
      <c r="L52" s="39"/>
    </row>
    <row r="53" spans="8:12" ht="18" customHeight="1">
      <c r="H53" s="89"/>
      <c r="I53" s="89"/>
      <c r="J53" s="89"/>
      <c r="K53" s="90"/>
      <c r="L53" s="39"/>
    </row>
    <row r="54" spans="8:12" ht="3" customHeight="1">
      <c r="H54" s="39"/>
      <c r="I54" s="39"/>
      <c r="J54" s="39"/>
      <c r="K54" s="39"/>
      <c r="L54" s="39"/>
    </row>
    <row r="55" spans="1:8" ht="18.75" customHeight="1">
      <c r="A55" s="66" t="s">
        <v>35</v>
      </c>
      <c r="B55" s="56"/>
      <c r="C55" s="26"/>
      <c r="D55" s="26"/>
      <c r="E55" s="26"/>
      <c r="F55" s="26"/>
      <c r="G55" s="79"/>
      <c r="H55" s="79"/>
    </row>
    <row r="56" spans="1:8" ht="2.25" customHeight="1">
      <c r="A56" s="65"/>
      <c r="B56" s="56"/>
      <c r="C56" s="26"/>
      <c r="D56" s="26"/>
      <c r="E56" s="26"/>
      <c r="F56" s="26"/>
      <c r="G56" s="26"/>
      <c r="H56" s="26"/>
    </row>
    <row r="57" spans="1:8" ht="24" customHeight="1">
      <c r="A57" s="82" t="s">
        <v>36</v>
      </c>
      <c r="B57" s="83"/>
      <c r="C57" s="26"/>
      <c r="D57" s="26"/>
      <c r="E57" s="26"/>
      <c r="F57" s="26"/>
      <c r="G57" s="79"/>
      <c r="H57" s="79"/>
    </row>
  </sheetData>
  <sheetProtection/>
  <mergeCells count="15">
    <mergeCell ref="A1:J1"/>
    <mergeCell ref="A3:J3"/>
    <mergeCell ref="A8:C8"/>
    <mergeCell ref="A2:I2"/>
    <mergeCell ref="A17:H17"/>
    <mergeCell ref="A34:H34"/>
    <mergeCell ref="G57:H57"/>
    <mergeCell ref="A29:H29"/>
    <mergeCell ref="A44:I44"/>
    <mergeCell ref="A57:B57"/>
    <mergeCell ref="A23:H23"/>
    <mergeCell ref="G55:H55"/>
    <mergeCell ref="A46:I46"/>
    <mergeCell ref="A45:C45"/>
    <mergeCell ref="A39:H39"/>
  </mergeCells>
  <printOptions/>
  <pageMargins left="0.75" right="0.75" top="0.76" bottom="0.66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2020-12-06T15:20:19Z</cp:lastPrinted>
  <dcterms:created xsi:type="dcterms:W3CDTF">2016-11-18T07:38:25Z</dcterms:created>
  <dcterms:modified xsi:type="dcterms:W3CDTF">2020-12-14T16:11:02Z</dcterms:modified>
  <cp:category/>
  <cp:version/>
  <cp:contentType/>
  <cp:contentStatus/>
</cp:coreProperties>
</file>