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7" i="1" l="1"/>
  <c r="G37" i="1"/>
  <c r="H37" i="1"/>
  <c r="I37" i="1"/>
  <c r="J37" i="1"/>
  <c r="K37" i="1"/>
  <c r="L37" i="1"/>
  <c r="M37" i="1"/>
  <c r="N37" i="1"/>
  <c r="O37" i="1"/>
  <c r="P37" i="1"/>
  <c r="E37" i="1"/>
  <c r="F17" i="1" l="1"/>
  <c r="F16" i="1" s="1"/>
  <c r="G17" i="1"/>
  <c r="G16" i="1" s="1"/>
  <c r="H17" i="1"/>
  <c r="H16" i="1" s="1"/>
  <c r="I17" i="1"/>
  <c r="I16" i="1" s="1"/>
  <c r="J17" i="1"/>
  <c r="J16" i="1" s="1"/>
  <c r="K17" i="1"/>
  <c r="K16" i="1" s="1"/>
  <c r="L17" i="1"/>
  <c r="L16" i="1" s="1"/>
  <c r="M17" i="1"/>
  <c r="M16" i="1" s="1"/>
  <c r="N17" i="1"/>
  <c r="N16" i="1" s="1"/>
  <c r="O17" i="1"/>
  <c r="O16" i="1" s="1"/>
  <c r="P17" i="1"/>
  <c r="P16" i="1" s="1"/>
  <c r="E17" i="1"/>
  <c r="E115" i="1" s="1"/>
  <c r="F115" i="1"/>
  <c r="G115" i="1"/>
  <c r="H115" i="1"/>
  <c r="I115" i="1"/>
  <c r="J115" i="1"/>
  <c r="K115" i="1"/>
  <c r="L115" i="1"/>
  <c r="M115" i="1"/>
  <c r="N115" i="1"/>
  <c r="O115" i="1"/>
  <c r="E114" i="1"/>
  <c r="P114" i="1" s="1"/>
  <c r="H111" i="1"/>
  <c r="L111" i="1"/>
  <c r="P111" i="1"/>
  <c r="F112" i="1"/>
  <c r="F111" i="1" s="1"/>
  <c r="G112" i="1"/>
  <c r="G111" i="1" s="1"/>
  <c r="H112" i="1"/>
  <c r="I112" i="1"/>
  <c r="I111" i="1" s="1"/>
  <c r="J112" i="1"/>
  <c r="J111" i="1" s="1"/>
  <c r="K112" i="1"/>
  <c r="K111" i="1" s="1"/>
  <c r="L112" i="1"/>
  <c r="M112" i="1"/>
  <c r="M111" i="1" s="1"/>
  <c r="N112" i="1"/>
  <c r="N111" i="1" s="1"/>
  <c r="O112" i="1"/>
  <c r="O111" i="1" s="1"/>
  <c r="P112" i="1"/>
  <c r="E111" i="1"/>
  <c r="E112" i="1"/>
  <c r="F109" i="1"/>
  <c r="F108" i="1" s="1"/>
  <c r="G109" i="1"/>
  <c r="G108" i="1" s="1"/>
  <c r="H109" i="1"/>
  <c r="H108" i="1" s="1"/>
  <c r="I109" i="1"/>
  <c r="I108" i="1" s="1"/>
  <c r="J109" i="1"/>
  <c r="J108" i="1" s="1"/>
  <c r="K109" i="1"/>
  <c r="K108" i="1" s="1"/>
  <c r="L109" i="1"/>
  <c r="L108" i="1" s="1"/>
  <c r="M109" i="1"/>
  <c r="M108" i="1" s="1"/>
  <c r="N109" i="1"/>
  <c r="N108" i="1" s="1"/>
  <c r="O109" i="1"/>
  <c r="O108" i="1" s="1"/>
  <c r="P109" i="1"/>
  <c r="P108" i="1" s="1"/>
  <c r="E108" i="1"/>
  <c r="E109" i="1"/>
  <c r="F106" i="1"/>
  <c r="G106" i="1"/>
  <c r="H106" i="1"/>
  <c r="I106" i="1"/>
  <c r="J106" i="1"/>
  <c r="K106" i="1"/>
  <c r="L106" i="1"/>
  <c r="M106" i="1"/>
  <c r="N106" i="1"/>
  <c r="O106" i="1"/>
  <c r="P106" i="1"/>
  <c r="E106" i="1"/>
  <c r="F102" i="1"/>
  <c r="G102" i="1"/>
  <c r="H102" i="1"/>
  <c r="I102" i="1"/>
  <c r="J102" i="1"/>
  <c r="K102" i="1"/>
  <c r="L102" i="1"/>
  <c r="M102" i="1"/>
  <c r="N102" i="1"/>
  <c r="O102" i="1"/>
  <c r="P102" i="1"/>
  <c r="E102" i="1"/>
  <c r="F100" i="1"/>
  <c r="G100" i="1"/>
  <c r="H100" i="1"/>
  <c r="I100" i="1"/>
  <c r="J100" i="1"/>
  <c r="K100" i="1"/>
  <c r="L100" i="1"/>
  <c r="M100" i="1"/>
  <c r="N100" i="1"/>
  <c r="O100" i="1"/>
  <c r="P100" i="1"/>
  <c r="E100" i="1"/>
  <c r="P97" i="1"/>
  <c r="P95" i="1"/>
  <c r="P92" i="1"/>
  <c r="F88" i="1"/>
  <c r="G88" i="1"/>
  <c r="H88" i="1"/>
  <c r="I88" i="1"/>
  <c r="J88" i="1"/>
  <c r="K88" i="1"/>
  <c r="L88" i="1"/>
  <c r="M88" i="1"/>
  <c r="N88" i="1"/>
  <c r="O88" i="1"/>
  <c r="P88" i="1"/>
  <c r="E88" i="1"/>
  <c r="E87" i="1"/>
  <c r="P87" i="1" s="1"/>
  <c r="P86" i="1"/>
  <c r="P84" i="1"/>
  <c r="F82" i="1"/>
  <c r="G82" i="1"/>
  <c r="H82" i="1"/>
  <c r="I82" i="1"/>
  <c r="J82" i="1"/>
  <c r="K82" i="1"/>
  <c r="L82" i="1"/>
  <c r="M82" i="1"/>
  <c r="N82" i="1"/>
  <c r="O82" i="1"/>
  <c r="P82" i="1"/>
  <c r="E82" i="1"/>
  <c r="P81" i="1"/>
  <c r="P79" i="1"/>
  <c r="F74" i="1"/>
  <c r="G74" i="1"/>
  <c r="H74" i="1"/>
  <c r="I74" i="1"/>
  <c r="J74" i="1"/>
  <c r="K74" i="1"/>
  <c r="L74" i="1"/>
  <c r="M74" i="1"/>
  <c r="N74" i="1"/>
  <c r="O74" i="1"/>
  <c r="P74" i="1"/>
  <c r="E74" i="1"/>
  <c r="F72" i="1"/>
  <c r="G72" i="1"/>
  <c r="H72" i="1"/>
  <c r="I72" i="1"/>
  <c r="J72" i="1"/>
  <c r="K72" i="1"/>
  <c r="L72" i="1"/>
  <c r="M72" i="1"/>
  <c r="N72" i="1"/>
  <c r="O72" i="1"/>
  <c r="P72" i="1"/>
  <c r="E72" i="1"/>
  <c r="F66" i="1"/>
  <c r="G66" i="1"/>
  <c r="H66" i="1"/>
  <c r="I66" i="1"/>
  <c r="J66" i="1"/>
  <c r="K66" i="1"/>
  <c r="L66" i="1"/>
  <c r="M66" i="1"/>
  <c r="N66" i="1"/>
  <c r="O66" i="1"/>
  <c r="P66" i="1"/>
  <c r="E66" i="1"/>
  <c r="P63" i="1"/>
  <c r="F61" i="1"/>
  <c r="G61" i="1"/>
  <c r="H61" i="1"/>
  <c r="I61" i="1"/>
  <c r="J61" i="1"/>
  <c r="K61" i="1"/>
  <c r="L61" i="1"/>
  <c r="M61" i="1"/>
  <c r="N61" i="1"/>
  <c r="O61" i="1"/>
  <c r="P61" i="1"/>
  <c r="E61" i="1"/>
  <c r="E57" i="1"/>
  <c r="P57" i="1" s="1"/>
  <c r="E55" i="1"/>
  <c r="P55" i="1" s="1"/>
  <c r="E50" i="1"/>
  <c r="P50" i="1" s="1"/>
  <c r="F47" i="1"/>
  <c r="G47" i="1"/>
  <c r="H47" i="1"/>
  <c r="I47" i="1"/>
  <c r="J47" i="1"/>
  <c r="K47" i="1"/>
  <c r="L47" i="1"/>
  <c r="M47" i="1"/>
  <c r="N47" i="1"/>
  <c r="O47" i="1"/>
  <c r="P47" i="1"/>
  <c r="E47" i="1"/>
  <c r="P46" i="1"/>
  <c r="F43" i="1"/>
  <c r="G43" i="1"/>
  <c r="H43" i="1"/>
  <c r="I43" i="1"/>
  <c r="J43" i="1"/>
  <c r="K43" i="1"/>
  <c r="L43" i="1"/>
  <c r="M43" i="1"/>
  <c r="N43" i="1"/>
  <c r="O43" i="1"/>
  <c r="P43" i="1"/>
  <c r="E43" i="1"/>
  <c r="F35" i="1"/>
  <c r="G35" i="1"/>
  <c r="H35" i="1"/>
  <c r="I35" i="1"/>
  <c r="J35" i="1"/>
  <c r="K35" i="1"/>
  <c r="L35" i="1"/>
  <c r="M35" i="1"/>
  <c r="N35" i="1"/>
  <c r="O35" i="1"/>
  <c r="P35" i="1"/>
  <c r="E35" i="1"/>
  <c r="F32" i="1"/>
  <c r="G32" i="1"/>
  <c r="H32" i="1"/>
  <c r="I32" i="1"/>
  <c r="J32" i="1"/>
  <c r="K32" i="1"/>
  <c r="L32" i="1"/>
  <c r="M32" i="1"/>
  <c r="N32" i="1"/>
  <c r="O32" i="1"/>
  <c r="P32" i="1"/>
  <c r="E32" i="1"/>
  <c r="F29" i="1"/>
  <c r="G29" i="1"/>
  <c r="H29" i="1"/>
  <c r="I29" i="1"/>
  <c r="J29" i="1"/>
  <c r="K29" i="1"/>
  <c r="L29" i="1"/>
  <c r="M29" i="1"/>
  <c r="N29" i="1"/>
  <c r="O29" i="1"/>
  <c r="P29" i="1"/>
  <c r="E29" i="1"/>
  <c r="E28" i="1"/>
  <c r="P28" i="1" s="1"/>
  <c r="E27" i="1"/>
  <c r="P27" i="1" s="1"/>
  <c r="E24" i="1"/>
  <c r="P24" i="1" s="1"/>
  <c r="J22" i="1"/>
  <c r="E22" i="1"/>
  <c r="P22" i="1" s="1"/>
  <c r="F20" i="1"/>
  <c r="G20" i="1"/>
  <c r="H20" i="1"/>
  <c r="I20" i="1"/>
  <c r="J20" i="1"/>
  <c r="K20" i="1"/>
  <c r="L20" i="1"/>
  <c r="M20" i="1"/>
  <c r="N20" i="1"/>
  <c r="O20" i="1"/>
  <c r="P20" i="1"/>
  <c r="E20" i="1"/>
  <c r="F18" i="1"/>
  <c r="G18" i="1"/>
  <c r="H18" i="1"/>
  <c r="I18" i="1"/>
  <c r="J18" i="1"/>
  <c r="K18" i="1"/>
  <c r="L18" i="1"/>
  <c r="M18" i="1"/>
  <c r="N18" i="1"/>
  <c r="O18" i="1"/>
  <c r="P18" i="1"/>
  <c r="E18" i="1"/>
  <c r="E16" i="1" l="1"/>
  <c r="P113" i="1" l="1"/>
  <c r="P110" i="1"/>
  <c r="P107" i="1"/>
  <c r="P105" i="1"/>
  <c r="P104" i="1"/>
  <c r="P103" i="1"/>
  <c r="P101" i="1"/>
  <c r="P99" i="1"/>
  <c r="P98" i="1"/>
  <c r="P96" i="1"/>
  <c r="P94" i="1"/>
  <c r="P93" i="1"/>
  <c r="P91" i="1"/>
  <c r="P90" i="1"/>
  <c r="P89" i="1"/>
  <c r="P85" i="1"/>
  <c r="P83" i="1"/>
  <c r="P80" i="1"/>
  <c r="P78" i="1"/>
  <c r="P77" i="1"/>
  <c r="P76" i="1"/>
  <c r="P75" i="1"/>
  <c r="P73" i="1"/>
  <c r="P71" i="1"/>
  <c r="P70" i="1"/>
  <c r="P69" i="1"/>
  <c r="P68" i="1"/>
  <c r="P67" i="1"/>
  <c r="P65" i="1"/>
  <c r="P64" i="1"/>
  <c r="P62" i="1"/>
  <c r="P60" i="1"/>
  <c r="P59" i="1"/>
  <c r="P58" i="1"/>
  <c r="P56" i="1"/>
  <c r="P54" i="1"/>
  <c r="P53" i="1"/>
  <c r="P52" i="1"/>
  <c r="P51" i="1"/>
  <c r="P49" i="1"/>
  <c r="P48" i="1"/>
  <c r="P45" i="1"/>
  <c r="P44" i="1"/>
  <c r="P42" i="1"/>
  <c r="P41" i="1"/>
  <c r="P40" i="1"/>
  <c r="P39" i="1"/>
  <c r="P38" i="1"/>
  <c r="P36" i="1"/>
  <c r="P34" i="1"/>
  <c r="P33" i="1"/>
  <c r="P31" i="1"/>
  <c r="P30" i="1"/>
  <c r="P26" i="1"/>
  <c r="P23" i="1"/>
  <c r="P21" i="1"/>
  <c r="P19" i="1"/>
  <c r="P115" i="1"/>
</calcChain>
</file>

<file path=xl/sharedStrings.xml><?xml version="1.0" encoding="utf-8"?>
<sst xmlns="http://schemas.openxmlformats.org/spreadsheetml/2006/main" count="330" uniqueCount="258">
  <si>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</si>
  <si>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</si>
  <si>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</si>
  <si>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</si>
  <si>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</si>
  <si>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</si>
  <si>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</si>
  <si>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</si>
  <si>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</si>
  <si>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</si>
  <si>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</si>
  <si>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</si>
  <si>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</si>
  <si>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</si>
  <si>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</si>
  <si>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</si>
  <si>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</si>
  <si>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Арбузинська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</si>
  <si>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</si>
  <si>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</si>
  <si>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</si>
  <si>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</si>
  <si>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</si>
  <si>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</si>
  <si>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</si>
  <si>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</si>
  <si>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</si>
  <si>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</si>
  <si>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</si>
  <si>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</si>
  <si>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</si>
  <si>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</si>
  <si>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</si>
  <si>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</si>
  <si>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</si>
  <si>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</si>
  <si>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</si>
  <si>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</si>
  <si>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</si>
  <si>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</si>
  <si>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</si>
  <si>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</si>
  <si>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</si>
  <si>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0116011</t>
  </si>
  <si>
    <t>0610</t>
  </si>
  <si>
    <t>6011</t>
  </si>
  <si>
    <t>Експлуатація та технічне обслуговування житлового фонду</t>
  </si>
  <si>
    <t>0116030</t>
  </si>
  <si>
    <t>0620</t>
  </si>
  <si>
    <t>6030</t>
  </si>
  <si>
    <t>Організація благоустрою населених пунктів</t>
  </si>
  <si>
    <t>0117322</t>
  </si>
  <si>
    <t>0443</t>
  </si>
  <si>
    <t>7322</t>
  </si>
  <si>
    <t>Будівництво-1 медичних установ та закладів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</si>
  <si>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</si>
  <si>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</si>
  <si>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</si>
  <si>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</si>
  <si>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</si>
  <si>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</si>
  <si>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</si>
  <si>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</si>
  <si>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</si>
  <si>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</si>
  <si>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</si>
  <si>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</si>
  <si>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</si>
  <si>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культури, молоді та спорту Арбузинської селищної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</si>
  <si>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</si>
  <si>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</si>
  <si>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</si>
  <si>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</si>
  <si>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0610180</t>
  </si>
  <si>
    <t>0133</t>
  </si>
  <si>
    <t>0180</t>
  </si>
  <si>
    <t>Інша діяльність у сфері державного управління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</si>
  <si>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</si>
  <si>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</si>
  <si>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</si>
  <si>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</si>
  <si>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</si>
  <si>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</si>
  <si>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</si>
  <si>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</si>
  <si>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</si>
  <si>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</si>
  <si>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0611061</t>
  </si>
  <si>
    <t>1061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</si>
  <si>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</si>
  <si>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</si>
  <si>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</si>
  <si>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</si>
  <si>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</si>
  <si>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</si>
  <si>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</si>
  <si>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</si>
  <si>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</si>
  <si>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</si>
  <si>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</si>
  <si>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</si>
  <si>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</si>
  <si>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</si>
  <si>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</si>
  <si>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</si>
  <si>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</si>
  <si>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</si>
  <si>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</si>
  <si>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</si>
  <si>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</si>
  <si>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</si>
  <si>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</si>
  <si>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</si>
  <si>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</si>
  <si>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</si>
  <si>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</si>
  <si>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</si>
  <si>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</si>
  <si>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</si>
  <si>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</si>
  <si>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</si>
  <si>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</si>
  <si>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</si>
  <si>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</si>
  <si>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</si>
  <si>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</si>
  <si>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</si>
  <si>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</si>
  <si>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</si>
  <si>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</si>
  <si>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</si>
  <si>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0800000</t>
  </si>
  <si>
    <t>Відділ соціального захисту населення Арбузинської селищної ради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</si>
  <si>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</si>
  <si>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</si>
  <si>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</si>
  <si>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</si>
  <si>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</si>
  <si>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</si>
  <si>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</si>
  <si>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</si>
  <si>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</si>
  <si>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</si>
  <si>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</si>
  <si>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</si>
  <si>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</si>
  <si>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</si>
  <si>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</si>
  <si>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</si>
  <si>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</si>
  <si>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</si>
  <si>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</si>
  <si>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</si>
  <si>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</si>
  <si>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</si>
  <si>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</si>
  <si>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</si>
  <si>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</si>
  <si>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</si>
  <si>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1040</t>
  </si>
  <si>
    <t>3121</t>
  </si>
  <si>
    <t>Утримання та забезпечення діяльності центрів соціальних служб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</si>
  <si>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</si>
  <si>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</si>
  <si>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</si>
  <si>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</si>
  <si>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</si>
  <si>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</si>
  <si>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</si>
  <si>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</si>
  <si>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</si>
  <si>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</si>
  <si>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</si>
  <si>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</si>
  <si>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</si>
  <si>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</si>
  <si>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</si>
  <si>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Служба у справах дітей Арбузинської селищної ради</t>
  </si>
  <si>
    <t>0910000</t>
  </si>
  <si>
    <t>Орган у справах дітей</t>
  </si>
  <si>
    <t>0910160</t>
  </si>
  <si>
    <t>0913112</t>
  </si>
  <si>
    <t>3112</t>
  </si>
  <si>
    <t>Заходи державної політики з питань дітей та їх соціального захисту</t>
  </si>
  <si>
    <t>3700000</t>
  </si>
  <si>
    <t>Відділ фінансів Арбузинської селищної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</si>
  <si>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</si>
  <si>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</si>
  <si>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</si>
  <si>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</si>
  <si>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</si>
  <si>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</si>
  <si>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</si>
  <si>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</si>
  <si>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</si>
  <si>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</si>
  <si>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Секретар Арбузинської селищної ради</t>
  </si>
  <si>
    <t>Наталя Федорова</t>
  </si>
  <si>
    <t>(код бюджету)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</si>
  <si>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</si>
  <si>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</si>
  <si>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УТОЧНЕНИЙ РОЗПОДІЛ</t>
  </si>
  <si>
    <t>видатків селищного бюджету на 2021 рік</t>
  </si>
  <si>
    <t>VІІІ чергової сесії 9 скликання</t>
  </si>
  <si>
    <t>від 14.06.2021 року №1</t>
  </si>
  <si>
    <t>0110100</t>
  </si>
  <si>
    <t>0100</t>
  </si>
  <si>
    <t>ДЕРЖАВНЕ УПРАВЛІННЯ</t>
  </si>
  <si>
    <t>0112000</t>
  </si>
  <si>
    <t>2000</t>
  </si>
  <si>
    <t>ОХОРОНА ЗДОРОВ`Я</t>
  </si>
  <si>
    <t>в тому числі за рахунок субвенції з Благодатненського сільського бюджету</t>
  </si>
  <si>
    <t>в тому числі за рахунок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</si>
  <si>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0113000</t>
  </si>
  <si>
    <t>3000</t>
  </si>
  <si>
    <t>СОЦІАЛЬНИЙ ЗАХИСТ ТА СОЦІАЛЬНЕ ЗАБЕЗПЕЧЕННЯ</t>
  </si>
  <si>
    <t>0116000</t>
  </si>
  <si>
    <t>6000</t>
  </si>
  <si>
    <t>ЖИТЛОВО-КОМУНАЛЬНЕ ГОСПОДАРСТВО</t>
  </si>
  <si>
    <t>0117000</t>
  </si>
  <si>
    <t>7000</t>
  </si>
  <si>
    <t>ЕКОНОМІЧНА ДІЯЛЬНІСТЬ</t>
  </si>
  <si>
    <t>0118000</t>
  </si>
  <si>
    <t>8000</t>
  </si>
  <si>
    <t>ІНША ДІЯЛЬНІСТЬ</t>
  </si>
  <si>
    <t>0610100</t>
  </si>
  <si>
    <t>0611000</t>
  </si>
  <si>
    <t>1000</t>
  </si>
  <si>
    <t>ОСВІТА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</si>
  <si>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</si>
  <si>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0614000</t>
  </si>
  <si>
    <t>4000</t>
  </si>
  <si>
    <t>КУЛЬТУРА І МИСТЕЦТВО</t>
  </si>
  <si>
    <t>0615000</t>
  </si>
  <si>
    <t>5000</t>
  </si>
  <si>
    <t>ФІЗИЧНА КУЛЬТУРА І СПОРТ</t>
  </si>
  <si>
    <t>0810100</t>
  </si>
  <si>
    <t>0813000</t>
  </si>
  <si>
    <t xml:space="preserve">в тому числі за рахунок субвенції з обласного бюджету 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</si>
  <si>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</si>
  <si>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</si>
  <si>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</si>
  <si>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в тому числі за рахунок субвенції з Братського селищного бюджету</t>
  </si>
  <si>
    <t>0813120</t>
  </si>
  <si>
    <t>3120</t>
  </si>
  <si>
    <t>Здійснення соціальної роботи з вразливими категоріями громадян</t>
  </si>
  <si>
    <t>0910100</t>
  </si>
  <si>
    <t>0913000</t>
  </si>
  <si>
    <t>3710100</t>
  </si>
  <si>
    <t>3718000</t>
  </si>
  <si>
    <t>3718700</t>
  </si>
  <si>
    <t>8700</t>
  </si>
  <si>
    <t>РЕЗЕРВНИЙ ФОНД</t>
  </si>
  <si>
    <t>3719000</t>
  </si>
  <si>
    <t>МІЖБЮДЖЕТНІ ТРАНСФЕРТИ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</si>
  <si>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</si>
  <si>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субвенція до Миколаївського обласного бюджету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 </t>
  </si>
  <si>
    <t>в тому числі за рахунок субвенції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</si>
</sst>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quotePrefix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2" borderId="2" xfId="0" quotePrefix="1" applyNumberFormat="1" applyFont="1" applyFill="1" applyBorder="1" applyAlignment="1">
      <alignment horizontal="center"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4" fontId="0" fillId="2" borderId="2" xfId="0" quotePrefix="1" applyNumberFormat="1" applyFill="1" applyBorder="1" applyAlignment="1">
      <alignment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4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8"/>
  <sheetViews>
    <sheetView tabSelected="1" workbookViewId="0">
      <selection activeCell="A7" sqref="A7:P7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x14ac:dyDescent="0.2">
      <c r="M1" s="1" t="s">
        <v>0</v>
      </c>
    </row>
    <row r="2" spans="1:16" x14ac:dyDescent="0.2">
      <c r="M2" s="1" t="s">
        <v>199</v>
      </c>
    </row>
    <row r="3" spans="1:16" x14ac:dyDescent="0.2">
      <c r="M3" s="2" t="s">
        <v>200</v>
      </c>
      <c r="N3" s="2"/>
      <c r="O3" s="2"/>
    </row>
    <row r="4" spans="1:16" x14ac:dyDescent="0.2">
      <c r="M4" s="2"/>
      <c r="N4" s="2"/>
      <c r="O4" s="2"/>
    </row>
    <row r="5" spans="1:16" x14ac:dyDescent="0.2">
      <c r="M5" s="1" t="s">
        <v>203</v>
      </c>
    </row>
    <row r="6" spans="1:16" x14ac:dyDescent="0.2">
      <c r="M6" s="1" t="s">
        <v>204</v>
      </c>
    </row>
    <row r="7" spans="1:16" x14ac:dyDescent="0.2">
      <c r="A7" s="3" t="s">
        <v>201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3" t="s">
        <v>202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2">
      <c r="A9" s="5">
        <v>14528000000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x14ac:dyDescent="0.2">
      <c r="A10" s="7" t="s">
        <v>198</v>
      </c>
      <c r="P10" s="8" t="s">
        <v>1</v>
      </c>
    </row>
    <row r="11" spans="1:16" x14ac:dyDescent="0.2">
      <c r="A11" s="21" t="s">
        <v>2</v>
      </c>
      <c r="B11" s="21" t="s">
        <v>3</v>
      </c>
      <c r="C11" s="21" t="s">
        <v>4</v>
      </c>
      <c r="D11" s="22" t="s">
        <v>5</v>
      </c>
      <c r="E11" s="22" t="s">
        <v>6</v>
      </c>
      <c r="F11" s="22"/>
      <c r="G11" s="22"/>
      <c r="H11" s="22"/>
      <c r="I11" s="22"/>
      <c r="J11" s="22" t="s">
        <v>13</v>
      </c>
      <c r="K11" s="22"/>
      <c r="L11" s="22"/>
      <c r="M11" s="22"/>
      <c r="N11" s="22"/>
      <c r="O11" s="22"/>
      <c r="P11" s="22" t="s">
        <v>15</v>
      </c>
    </row>
    <row r="12" spans="1:16" x14ac:dyDescent="0.2">
      <c r="A12" s="22"/>
      <c r="B12" s="22"/>
      <c r="C12" s="22"/>
      <c r="D12" s="22"/>
      <c r="E12" s="22" t="s">
        <v>7</v>
      </c>
      <c r="F12" s="22" t="s">
        <v>8</v>
      </c>
      <c r="G12" s="22" t="s">
        <v>9</v>
      </c>
      <c r="H12" s="22"/>
      <c r="I12" s="22" t="s">
        <v>12</v>
      </c>
      <c r="J12" s="22" t="s">
        <v>7</v>
      </c>
      <c r="K12" s="22" t="s">
        <v>14</v>
      </c>
      <c r="L12" s="22" t="s">
        <v>8</v>
      </c>
      <c r="M12" s="22" t="s">
        <v>9</v>
      </c>
      <c r="N12" s="22"/>
      <c r="O12" s="22" t="s">
        <v>12</v>
      </c>
      <c r="P12" s="22"/>
    </row>
    <row r="13" spans="1:16" x14ac:dyDescent="0.2">
      <c r="A13" s="22"/>
      <c r="B13" s="22"/>
      <c r="C13" s="22"/>
      <c r="D13" s="22"/>
      <c r="E13" s="22"/>
      <c r="F13" s="22"/>
      <c r="G13" s="22" t="s">
        <v>10</v>
      </c>
      <c r="H13" s="22" t="s">
        <v>11</v>
      </c>
      <c r="I13" s="22"/>
      <c r="J13" s="22"/>
      <c r="K13" s="22"/>
      <c r="L13" s="22"/>
      <c r="M13" s="22" t="s">
        <v>10</v>
      </c>
      <c r="N13" s="22" t="s">
        <v>11</v>
      </c>
      <c r="O13" s="22"/>
      <c r="P13" s="22"/>
    </row>
    <row r="14" spans="1:16" ht="44.2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x14ac:dyDescent="0.2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</row>
    <row r="16" spans="1:16" x14ac:dyDescent="0.2">
      <c r="A16" s="9" t="s">
        <v>16</v>
      </c>
      <c r="B16" s="24"/>
      <c r="C16" s="10"/>
      <c r="D16" s="25" t="s">
        <v>17</v>
      </c>
      <c r="E16" s="11">
        <f>E17</f>
        <v>11978889</v>
      </c>
      <c r="F16" s="11">
        <f t="shared" ref="F16:P16" si="0">F17</f>
        <v>11978889</v>
      </c>
      <c r="G16" s="11">
        <f t="shared" si="0"/>
        <v>4443913</v>
      </c>
      <c r="H16" s="11">
        <f t="shared" si="0"/>
        <v>1318937</v>
      </c>
      <c r="I16" s="11">
        <f t="shared" si="0"/>
        <v>0</v>
      </c>
      <c r="J16" s="11">
        <f t="shared" si="0"/>
        <v>1628267</v>
      </c>
      <c r="K16" s="11">
        <f t="shared" si="0"/>
        <v>1522167</v>
      </c>
      <c r="L16" s="11">
        <f t="shared" si="0"/>
        <v>26100</v>
      </c>
      <c r="M16" s="11">
        <f t="shared" si="0"/>
        <v>0</v>
      </c>
      <c r="N16" s="11">
        <f t="shared" si="0"/>
        <v>0</v>
      </c>
      <c r="O16" s="11">
        <f t="shared" si="0"/>
        <v>1602167</v>
      </c>
      <c r="P16" s="11">
        <f t="shared" si="0"/>
        <v>13607156</v>
      </c>
    </row>
    <row r="17" spans="1:16" x14ac:dyDescent="0.2">
      <c r="A17" s="9" t="s">
        <v>18</v>
      </c>
      <c r="B17" s="24"/>
      <c r="C17" s="10"/>
      <c r="D17" s="25" t="s">
        <v>17</v>
      </c>
      <c r="E17" s="11">
        <f>E18+E20+E29+E32+E35+E37</f>
        <v>11978889</v>
      </c>
      <c r="F17" s="11">
        <f t="shared" ref="F17:P17" si="1">F18+F20+F29+F32+F35+F37</f>
        <v>11978889</v>
      </c>
      <c r="G17" s="11">
        <f t="shared" si="1"/>
        <v>4443913</v>
      </c>
      <c r="H17" s="11">
        <f t="shared" si="1"/>
        <v>1318937</v>
      </c>
      <c r="I17" s="11">
        <f t="shared" si="1"/>
        <v>0</v>
      </c>
      <c r="J17" s="11">
        <f t="shared" si="1"/>
        <v>1628267</v>
      </c>
      <c r="K17" s="11">
        <f t="shared" si="1"/>
        <v>1522167</v>
      </c>
      <c r="L17" s="11">
        <f t="shared" si="1"/>
        <v>26100</v>
      </c>
      <c r="M17" s="11">
        <f t="shared" si="1"/>
        <v>0</v>
      </c>
      <c r="N17" s="11">
        <f t="shared" si="1"/>
        <v>0</v>
      </c>
      <c r="O17" s="11">
        <f t="shared" si="1"/>
        <v>1602167</v>
      </c>
      <c r="P17" s="11">
        <f t="shared" si="1"/>
        <v>13607156</v>
      </c>
    </row>
    <row r="18" spans="1:16" x14ac:dyDescent="0.2">
      <c r="A18" s="9" t="s">
        <v>205</v>
      </c>
      <c r="B18" s="9" t="s">
        <v>206</v>
      </c>
      <c r="C18" s="10"/>
      <c r="D18" s="11" t="s">
        <v>207</v>
      </c>
      <c r="E18" s="11">
        <f>E19</f>
        <v>6147397</v>
      </c>
      <c r="F18" s="11">
        <f t="shared" ref="F18:P18" si="2">F19</f>
        <v>6147397</v>
      </c>
      <c r="G18" s="11">
        <f t="shared" si="2"/>
        <v>4324803</v>
      </c>
      <c r="H18" s="11">
        <f t="shared" si="2"/>
        <v>621536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6147397</v>
      </c>
    </row>
    <row r="19" spans="1:16" ht="63.75" x14ac:dyDescent="0.2">
      <c r="A19" s="13" t="s">
        <v>19</v>
      </c>
      <c r="B19" s="13" t="s">
        <v>21</v>
      </c>
      <c r="C19" s="14" t="s">
        <v>20</v>
      </c>
      <c r="D19" s="17" t="s">
        <v>22</v>
      </c>
      <c r="E19" s="15">
        <v>6147397</v>
      </c>
      <c r="F19" s="15">
        <v>6147397</v>
      </c>
      <c r="G19" s="15">
        <v>4324803</v>
      </c>
      <c r="H19" s="15">
        <v>621536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>E19+J19</f>
        <v>6147397</v>
      </c>
    </row>
    <row r="20" spans="1:16" x14ac:dyDescent="0.2">
      <c r="A20" s="9" t="s">
        <v>208</v>
      </c>
      <c r="B20" s="9" t="s">
        <v>209</v>
      </c>
      <c r="C20" s="12"/>
      <c r="D20" s="11" t="s">
        <v>210</v>
      </c>
      <c r="E20" s="11">
        <f>E21+E23+E26</f>
        <v>4017337</v>
      </c>
      <c r="F20" s="11">
        <f t="shared" ref="F20:P20" si="3">F21+F23+F26</f>
        <v>4017337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1400000</v>
      </c>
      <c r="K20" s="11">
        <f t="shared" si="3"/>
        <v>1400000</v>
      </c>
      <c r="L20" s="11">
        <f t="shared" si="3"/>
        <v>0</v>
      </c>
      <c r="M20" s="11">
        <f t="shared" si="3"/>
        <v>0</v>
      </c>
      <c r="N20" s="11">
        <f t="shared" si="3"/>
        <v>0</v>
      </c>
      <c r="O20" s="11">
        <f t="shared" si="3"/>
        <v>1400000</v>
      </c>
      <c r="P20" s="11">
        <f t="shared" si="3"/>
        <v>5417337</v>
      </c>
    </row>
    <row r="21" spans="1:16" ht="25.5" x14ac:dyDescent="0.2">
      <c r="A21" s="13" t="s">
        <v>23</v>
      </c>
      <c r="B21" s="13" t="s">
        <v>25</v>
      </c>
      <c r="C21" s="14" t="s">
        <v>24</v>
      </c>
      <c r="D21" s="17" t="s">
        <v>26</v>
      </c>
      <c r="E21" s="15">
        <v>1623600</v>
      </c>
      <c r="F21" s="15">
        <v>1623600</v>
      </c>
      <c r="G21" s="15">
        <v>0</v>
      </c>
      <c r="H21" s="15">
        <v>0</v>
      </c>
      <c r="I21" s="15">
        <v>0</v>
      </c>
      <c r="J21" s="15">
        <v>1200000</v>
      </c>
      <c r="K21" s="15">
        <v>1200000</v>
      </c>
      <c r="L21" s="15">
        <v>0</v>
      </c>
      <c r="M21" s="15">
        <v>0</v>
      </c>
      <c r="N21" s="15">
        <v>0</v>
      </c>
      <c r="O21" s="15">
        <v>1200000</v>
      </c>
      <c r="P21" s="15">
        <f>E21+J21</f>
        <v>2823600</v>
      </c>
    </row>
    <row r="22" spans="1:16" ht="25.5" x14ac:dyDescent="0.2">
      <c r="A22" s="13"/>
      <c r="B22" s="13"/>
      <c r="C22" s="14"/>
      <c r="D22" s="15" t="s">
        <v>211</v>
      </c>
      <c r="E22" s="15">
        <f t="shared" ref="E22" si="4">F22+I22</f>
        <v>780600</v>
      </c>
      <c r="F22" s="15">
        <v>780600</v>
      </c>
      <c r="G22" s="15">
        <v>0</v>
      </c>
      <c r="H22" s="15">
        <v>0</v>
      </c>
      <c r="I22" s="15">
        <v>0</v>
      </c>
      <c r="J22" s="15">
        <f>L22+O22</f>
        <v>811230</v>
      </c>
      <c r="K22" s="15">
        <v>811230</v>
      </c>
      <c r="L22" s="15">
        <v>0</v>
      </c>
      <c r="M22" s="15">
        <v>0</v>
      </c>
      <c r="N22" s="15">
        <v>0</v>
      </c>
      <c r="O22" s="15">
        <v>811230</v>
      </c>
      <c r="P22" s="15">
        <f>E22+J22</f>
        <v>1591830</v>
      </c>
    </row>
    <row r="23" spans="1:16" ht="38.25" x14ac:dyDescent="0.2">
      <c r="A23" s="13" t="s">
        <v>27</v>
      </c>
      <c r="B23" s="13" t="s">
        <v>29</v>
      </c>
      <c r="C23" s="14" t="s">
        <v>28</v>
      </c>
      <c r="D23" s="17" t="s">
        <v>30</v>
      </c>
      <c r="E23" s="15">
        <v>1926737</v>
      </c>
      <c r="F23" s="15">
        <v>1926737</v>
      </c>
      <c r="G23" s="15">
        <v>0</v>
      </c>
      <c r="H23" s="15">
        <v>0</v>
      </c>
      <c r="I23" s="15">
        <v>0</v>
      </c>
      <c r="J23" s="15">
        <v>200000</v>
      </c>
      <c r="K23" s="15">
        <v>200000</v>
      </c>
      <c r="L23" s="15">
        <v>0</v>
      </c>
      <c r="M23" s="15">
        <v>0</v>
      </c>
      <c r="N23" s="15">
        <v>0</v>
      </c>
      <c r="O23" s="15">
        <v>200000</v>
      </c>
      <c r="P23" s="15">
        <f>E23+J23</f>
        <v>2126737</v>
      </c>
    </row>
    <row r="24" spans="1:16" ht="25.5" x14ac:dyDescent="0.2">
      <c r="A24" s="13"/>
      <c r="B24" s="13"/>
      <c r="C24" s="14"/>
      <c r="D24" s="15" t="s">
        <v>211</v>
      </c>
      <c r="E24" s="15">
        <f t="shared" ref="E24" si="5">F24+I24</f>
        <v>982102</v>
      </c>
      <c r="F24" s="15">
        <v>982102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ref="P24" si="6">E24+J24</f>
        <v>982102</v>
      </c>
    </row>
    <row r="25" spans="1:16" ht="51" x14ac:dyDescent="0.2">
      <c r="A25" s="13"/>
      <c r="B25" s="13"/>
      <c r="C25" s="14"/>
      <c r="D25" s="15" t="s">
        <v>257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200000</v>
      </c>
      <c r="P25" s="15">
        <v>200000</v>
      </c>
    </row>
    <row r="26" spans="1:16" ht="25.5" x14ac:dyDescent="0.2">
      <c r="A26" s="13" t="s">
        <v>31</v>
      </c>
      <c r="B26" s="13" t="s">
        <v>33</v>
      </c>
      <c r="C26" s="14" t="s">
        <v>32</v>
      </c>
      <c r="D26" s="17" t="s">
        <v>34</v>
      </c>
      <c r="E26" s="15">
        <v>467000</v>
      </c>
      <c r="F26" s="15">
        <v>467000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>E26+J26</f>
        <v>467000</v>
      </c>
    </row>
    <row r="27" spans="1:16" ht="63.75" x14ac:dyDescent="0.2">
      <c r="A27" s="13"/>
      <c r="B27" s="13"/>
      <c r="C27" s="14"/>
      <c r="D27" s="15" t="s">
        <v>212</v>
      </c>
      <c r="E27" s="15">
        <f t="shared" ref="E27:E28" si="7">F27+I27</f>
        <v>327000</v>
      </c>
      <c r="F27" s="15">
        <v>327000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ref="P27:P28" si="8">E27+J27</f>
        <v>327000</v>
      </c>
    </row>
    <row r="28" spans="1:16" ht="25.5" x14ac:dyDescent="0.2">
      <c r="A28" s="13"/>
      <c r="B28" s="13"/>
      <c r="C28" s="14"/>
      <c r="D28" s="15" t="s">
        <v>211</v>
      </c>
      <c r="E28" s="15">
        <f t="shared" si="7"/>
        <v>100000</v>
      </c>
      <c r="F28" s="15">
        <v>100000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8"/>
        <v>100000</v>
      </c>
    </row>
    <row r="29" spans="1:16" ht="25.5" x14ac:dyDescent="0.2">
      <c r="A29" s="9" t="s">
        <v>213</v>
      </c>
      <c r="B29" s="9" t="s">
        <v>214</v>
      </c>
      <c r="C29" s="12"/>
      <c r="D29" s="11" t="s">
        <v>215</v>
      </c>
      <c r="E29" s="11">
        <f>E30+E31</f>
        <v>215314</v>
      </c>
      <c r="F29" s="11">
        <f t="shared" ref="F29:P29" si="9">F30+F31</f>
        <v>215314</v>
      </c>
      <c r="G29" s="11">
        <f t="shared" si="9"/>
        <v>119110</v>
      </c>
      <c r="H29" s="11">
        <f t="shared" si="9"/>
        <v>0</v>
      </c>
      <c r="I29" s="11">
        <f t="shared" si="9"/>
        <v>0</v>
      </c>
      <c r="J29" s="11">
        <f t="shared" si="9"/>
        <v>0</v>
      </c>
      <c r="K29" s="11">
        <f t="shared" si="9"/>
        <v>0</v>
      </c>
      <c r="L29" s="11">
        <f t="shared" si="9"/>
        <v>0</v>
      </c>
      <c r="M29" s="11">
        <f t="shared" si="9"/>
        <v>0</v>
      </c>
      <c r="N29" s="11">
        <f t="shared" si="9"/>
        <v>0</v>
      </c>
      <c r="O29" s="11">
        <f t="shared" si="9"/>
        <v>0</v>
      </c>
      <c r="P29" s="11">
        <f t="shared" si="9"/>
        <v>215314</v>
      </c>
    </row>
    <row r="30" spans="1:16" x14ac:dyDescent="0.2">
      <c r="A30" s="13" t="s">
        <v>35</v>
      </c>
      <c r="B30" s="13" t="s">
        <v>37</v>
      </c>
      <c r="C30" s="14" t="s">
        <v>36</v>
      </c>
      <c r="D30" s="17" t="s">
        <v>38</v>
      </c>
      <c r="E30" s="15">
        <v>145314</v>
      </c>
      <c r="F30" s="15">
        <v>145314</v>
      </c>
      <c r="G30" s="15">
        <v>119110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>E30+J30</f>
        <v>145314</v>
      </c>
    </row>
    <row r="31" spans="1:16" ht="25.5" x14ac:dyDescent="0.2">
      <c r="A31" s="13" t="s">
        <v>39</v>
      </c>
      <c r="B31" s="13" t="s">
        <v>41</v>
      </c>
      <c r="C31" s="14" t="s">
        <v>40</v>
      </c>
      <c r="D31" s="17" t="s">
        <v>42</v>
      </c>
      <c r="E31" s="15">
        <v>70000</v>
      </c>
      <c r="F31" s="15">
        <v>70000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>E31+J31</f>
        <v>70000</v>
      </c>
    </row>
    <row r="32" spans="1:16" x14ac:dyDescent="0.2">
      <c r="A32" s="9" t="s">
        <v>216</v>
      </c>
      <c r="B32" s="9" t="s">
        <v>217</v>
      </c>
      <c r="C32" s="12"/>
      <c r="D32" s="11" t="s">
        <v>218</v>
      </c>
      <c r="E32" s="11">
        <f>E33+E34</f>
        <v>1491341</v>
      </c>
      <c r="F32" s="11">
        <f t="shared" ref="F32:P32" si="10">F33+F34</f>
        <v>1491341</v>
      </c>
      <c r="G32" s="11">
        <f t="shared" si="10"/>
        <v>0</v>
      </c>
      <c r="H32" s="11">
        <f t="shared" si="10"/>
        <v>697401</v>
      </c>
      <c r="I32" s="11">
        <f t="shared" si="10"/>
        <v>0</v>
      </c>
      <c r="J32" s="11">
        <f t="shared" si="10"/>
        <v>0</v>
      </c>
      <c r="K32" s="11">
        <f t="shared" si="10"/>
        <v>0</v>
      </c>
      <c r="L32" s="11">
        <f t="shared" si="10"/>
        <v>0</v>
      </c>
      <c r="M32" s="11">
        <f t="shared" si="10"/>
        <v>0</v>
      </c>
      <c r="N32" s="11">
        <f t="shared" si="10"/>
        <v>0</v>
      </c>
      <c r="O32" s="11">
        <f t="shared" si="10"/>
        <v>0</v>
      </c>
      <c r="P32" s="11">
        <f t="shared" si="10"/>
        <v>1491341</v>
      </c>
    </row>
    <row r="33" spans="1:16" ht="25.5" x14ac:dyDescent="0.2">
      <c r="A33" s="13" t="s">
        <v>43</v>
      </c>
      <c r="B33" s="13" t="s">
        <v>45</v>
      </c>
      <c r="C33" s="14" t="s">
        <v>44</v>
      </c>
      <c r="D33" s="17" t="s">
        <v>46</v>
      </c>
      <c r="E33" s="15">
        <v>14500</v>
      </c>
      <c r="F33" s="15">
        <v>14500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>E33+J33</f>
        <v>14500</v>
      </c>
    </row>
    <row r="34" spans="1:16" x14ac:dyDescent="0.2">
      <c r="A34" s="13" t="s">
        <v>47</v>
      </c>
      <c r="B34" s="13" t="s">
        <v>49</v>
      </c>
      <c r="C34" s="14" t="s">
        <v>48</v>
      </c>
      <c r="D34" s="17" t="s">
        <v>50</v>
      </c>
      <c r="E34" s="15">
        <v>1476841</v>
      </c>
      <c r="F34" s="15">
        <v>1476841</v>
      </c>
      <c r="G34" s="15">
        <v>0</v>
      </c>
      <c r="H34" s="15">
        <v>697401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>E34+J34</f>
        <v>1476841</v>
      </c>
    </row>
    <row r="35" spans="1:16" x14ac:dyDescent="0.2">
      <c r="A35" s="9" t="s">
        <v>219</v>
      </c>
      <c r="B35" s="9" t="s">
        <v>220</v>
      </c>
      <c r="C35" s="12"/>
      <c r="D35" s="11" t="s">
        <v>221</v>
      </c>
      <c r="E35" s="11">
        <f>E36</f>
        <v>0</v>
      </c>
      <c r="F35" s="11">
        <f t="shared" ref="F35:P35" si="11">F36</f>
        <v>0</v>
      </c>
      <c r="G35" s="11">
        <f t="shared" si="11"/>
        <v>0</v>
      </c>
      <c r="H35" s="11">
        <f t="shared" si="11"/>
        <v>0</v>
      </c>
      <c r="I35" s="11">
        <f t="shared" si="11"/>
        <v>0</v>
      </c>
      <c r="J35" s="11">
        <f t="shared" si="11"/>
        <v>122167</v>
      </c>
      <c r="K35" s="11">
        <f t="shared" si="11"/>
        <v>122167</v>
      </c>
      <c r="L35" s="11">
        <f t="shared" si="11"/>
        <v>0</v>
      </c>
      <c r="M35" s="11">
        <f t="shared" si="11"/>
        <v>0</v>
      </c>
      <c r="N35" s="11">
        <f t="shared" si="11"/>
        <v>0</v>
      </c>
      <c r="O35" s="11">
        <f t="shared" si="11"/>
        <v>122167</v>
      </c>
      <c r="P35" s="11">
        <f t="shared" si="11"/>
        <v>122167</v>
      </c>
    </row>
    <row r="36" spans="1:16" x14ac:dyDescent="0.2">
      <c r="A36" s="13" t="s">
        <v>51</v>
      </c>
      <c r="B36" s="13" t="s">
        <v>53</v>
      </c>
      <c r="C36" s="14" t="s">
        <v>52</v>
      </c>
      <c r="D36" s="17" t="s">
        <v>54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122167</v>
      </c>
      <c r="K36" s="15">
        <v>122167</v>
      </c>
      <c r="L36" s="15">
        <v>0</v>
      </c>
      <c r="M36" s="15">
        <v>0</v>
      </c>
      <c r="N36" s="15">
        <v>0</v>
      </c>
      <c r="O36" s="15">
        <v>122167</v>
      </c>
      <c r="P36" s="15">
        <f>E36+J36</f>
        <v>122167</v>
      </c>
    </row>
    <row r="37" spans="1:16" x14ac:dyDescent="0.2">
      <c r="A37" s="9" t="s">
        <v>222</v>
      </c>
      <c r="B37" s="9" t="s">
        <v>223</v>
      </c>
      <c r="C37" s="12"/>
      <c r="D37" s="11" t="s">
        <v>224</v>
      </c>
      <c r="E37" s="11">
        <f>E38+E39+E40</f>
        <v>107500</v>
      </c>
      <c r="F37" s="11">
        <f t="shared" ref="F37:P37" si="12">F38+F39+F40</f>
        <v>107500</v>
      </c>
      <c r="G37" s="11">
        <f t="shared" si="12"/>
        <v>0</v>
      </c>
      <c r="H37" s="11">
        <f t="shared" si="12"/>
        <v>0</v>
      </c>
      <c r="I37" s="11">
        <f t="shared" si="12"/>
        <v>0</v>
      </c>
      <c r="J37" s="11">
        <f t="shared" si="12"/>
        <v>106100</v>
      </c>
      <c r="K37" s="11">
        <f t="shared" si="12"/>
        <v>0</v>
      </c>
      <c r="L37" s="11">
        <f t="shared" si="12"/>
        <v>26100</v>
      </c>
      <c r="M37" s="11">
        <f t="shared" si="12"/>
        <v>0</v>
      </c>
      <c r="N37" s="11">
        <f t="shared" si="12"/>
        <v>0</v>
      </c>
      <c r="O37" s="11">
        <f t="shared" si="12"/>
        <v>80000</v>
      </c>
      <c r="P37" s="11">
        <f t="shared" si="12"/>
        <v>213600</v>
      </c>
    </row>
    <row r="38" spans="1:16" ht="38.25" x14ac:dyDescent="0.2">
      <c r="A38" s="13" t="s">
        <v>55</v>
      </c>
      <c r="B38" s="13" t="s">
        <v>57</v>
      </c>
      <c r="C38" s="14" t="s">
        <v>56</v>
      </c>
      <c r="D38" s="17" t="s">
        <v>58</v>
      </c>
      <c r="E38" s="15">
        <v>70000</v>
      </c>
      <c r="F38" s="15">
        <v>70000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>E38+J38</f>
        <v>70000</v>
      </c>
    </row>
    <row r="39" spans="1:16" ht="25.5" x14ac:dyDescent="0.2">
      <c r="A39" s="13" t="s">
        <v>59</v>
      </c>
      <c r="B39" s="13" t="s">
        <v>61</v>
      </c>
      <c r="C39" s="14" t="s">
        <v>60</v>
      </c>
      <c r="D39" s="17" t="s">
        <v>62</v>
      </c>
      <c r="E39" s="15">
        <v>37500</v>
      </c>
      <c r="F39" s="15">
        <v>37500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>E39+J39</f>
        <v>37500</v>
      </c>
    </row>
    <row r="40" spans="1:16" ht="25.5" x14ac:dyDescent="0.2">
      <c r="A40" s="13" t="s">
        <v>63</v>
      </c>
      <c r="B40" s="13" t="s">
        <v>65</v>
      </c>
      <c r="C40" s="14" t="s">
        <v>64</v>
      </c>
      <c r="D40" s="17" t="s">
        <v>66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106100</v>
      </c>
      <c r="K40" s="15">
        <v>0</v>
      </c>
      <c r="L40" s="15">
        <v>26100</v>
      </c>
      <c r="M40" s="15">
        <v>0</v>
      </c>
      <c r="N40" s="15">
        <v>0</v>
      </c>
      <c r="O40" s="15">
        <v>80000</v>
      </c>
      <c r="P40" s="15">
        <f>E40+J40</f>
        <v>106100</v>
      </c>
    </row>
    <row r="41" spans="1:16" ht="25.5" x14ac:dyDescent="0.2">
      <c r="A41" s="9" t="s">
        <v>67</v>
      </c>
      <c r="B41" s="24"/>
      <c r="C41" s="10"/>
      <c r="D41" s="25" t="s">
        <v>68</v>
      </c>
      <c r="E41" s="11">
        <v>68108415</v>
      </c>
      <c r="F41" s="11">
        <v>68108415</v>
      </c>
      <c r="G41" s="11">
        <v>49719312</v>
      </c>
      <c r="H41" s="11">
        <v>3982522</v>
      </c>
      <c r="I41" s="11">
        <v>0</v>
      </c>
      <c r="J41" s="11">
        <v>2062082</v>
      </c>
      <c r="K41" s="11">
        <v>762677</v>
      </c>
      <c r="L41" s="11">
        <v>1299405</v>
      </c>
      <c r="M41" s="11">
        <v>34820</v>
      </c>
      <c r="N41" s="11">
        <v>0</v>
      </c>
      <c r="O41" s="11">
        <v>762677</v>
      </c>
      <c r="P41" s="11">
        <f>E41+J41</f>
        <v>70170497</v>
      </c>
    </row>
    <row r="42" spans="1:16" ht="25.5" x14ac:dyDescent="0.2">
      <c r="A42" s="9" t="s">
        <v>69</v>
      </c>
      <c r="B42" s="24"/>
      <c r="C42" s="10"/>
      <c r="D42" s="25" t="s">
        <v>68</v>
      </c>
      <c r="E42" s="11">
        <v>68108415</v>
      </c>
      <c r="F42" s="11">
        <v>68108415</v>
      </c>
      <c r="G42" s="11">
        <v>49719312</v>
      </c>
      <c r="H42" s="11">
        <v>3982522</v>
      </c>
      <c r="I42" s="11">
        <v>0</v>
      </c>
      <c r="J42" s="11">
        <v>2062082</v>
      </c>
      <c r="K42" s="11">
        <v>762677</v>
      </c>
      <c r="L42" s="11">
        <v>1299405</v>
      </c>
      <c r="M42" s="11">
        <v>34820</v>
      </c>
      <c r="N42" s="11">
        <v>0</v>
      </c>
      <c r="O42" s="11">
        <v>762677</v>
      </c>
      <c r="P42" s="11">
        <f>E42+J42</f>
        <v>70170497</v>
      </c>
    </row>
    <row r="43" spans="1:16" x14ac:dyDescent="0.2">
      <c r="A43" s="9" t="s">
        <v>225</v>
      </c>
      <c r="B43" s="9" t="s">
        <v>206</v>
      </c>
      <c r="C43" s="10"/>
      <c r="D43" s="11" t="s">
        <v>207</v>
      </c>
      <c r="E43" s="11">
        <f>E44+E45</f>
        <v>742092</v>
      </c>
      <c r="F43" s="11">
        <f t="shared" ref="F43:P43" si="13">F44+F45</f>
        <v>742092</v>
      </c>
      <c r="G43" s="11">
        <f t="shared" si="13"/>
        <v>499425</v>
      </c>
      <c r="H43" s="11">
        <f t="shared" si="13"/>
        <v>0</v>
      </c>
      <c r="I43" s="11">
        <f t="shared" si="13"/>
        <v>0</v>
      </c>
      <c r="J43" s="11">
        <f t="shared" si="13"/>
        <v>0</v>
      </c>
      <c r="K43" s="11">
        <f t="shared" si="13"/>
        <v>0</v>
      </c>
      <c r="L43" s="11">
        <f t="shared" si="13"/>
        <v>0</v>
      </c>
      <c r="M43" s="11">
        <f t="shared" si="13"/>
        <v>0</v>
      </c>
      <c r="N43" s="11">
        <f t="shared" si="13"/>
        <v>0</v>
      </c>
      <c r="O43" s="11">
        <f t="shared" si="13"/>
        <v>0</v>
      </c>
      <c r="P43" s="11">
        <f t="shared" si="13"/>
        <v>742092</v>
      </c>
    </row>
    <row r="44" spans="1:16" ht="38.25" x14ac:dyDescent="0.2">
      <c r="A44" s="13" t="s">
        <v>70</v>
      </c>
      <c r="B44" s="13" t="s">
        <v>71</v>
      </c>
      <c r="C44" s="14" t="s">
        <v>20</v>
      </c>
      <c r="D44" s="17" t="s">
        <v>72</v>
      </c>
      <c r="E44" s="15">
        <v>623655</v>
      </c>
      <c r="F44" s="15">
        <v>623655</v>
      </c>
      <c r="G44" s="15">
        <v>499425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>E44+J44</f>
        <v>623655</v>
      </c>
    </row>
    <row r="45" spans="1:16" x14ac:dyDescent="0.2">
      <c r="A45" s="13" t="s">
        <v>73</v>
      </c>
      <c r="B45" s="13" t="s">
        <v>75</v>
      </c>
      <c r="C45" s="14" t="s">
        <v>74</v>
      </c>
      <c r="D45" s="17" t="s">
        <v>76</v>
      </c>
      <c r="E45" s="15">
        <v>118437</v>
      </c>
      <c r="F45" s="15">
        <v>118437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>E45+J45</f>
        <v>118437</v>
      </c>
    </row>
    <row r="46" spans="1:16" ht="25.5" x14ac:dyDescent="0.2">
      <c r="A46" s="13"/>
      <c r="B46" s="13"/>
      <c r="C46" s="14"/>
      <c r="D46" s="15" t="s">
        <v>211</v>
      </c>
      <c r="E46" s="15">
        <v>55211</v>
      </c>
      <c r="F46" s="15">
        <v>55211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>E46+J46</f>
        <v>55211</v>
      </c>
    </row>
    <row r="47" spans="1:16" x14ac:dyDescent="0.2">
      <c r="A47" s="9" t="s">
        <v>226</v>
      </c>
      <c r="B47" s="9" t="s">
        <v>227</v>
      </c>
      <c r="C47" s="12"/>
      <c r="D47" s="11" t="s">
        <v>228</v>
      </c>
      <c r="E47" s="11">
        <f>E48+E49+E51+E52+E53+E54+E56+E58+E59+E60</f>
        <v>62267251</v>
      </c>
      <c r="F47" s="11">
        <f t="shared" ref="F47:P47" si="14">F48+F49+F51+F52+F53+F54+F56+F58+F59+F60</f>
        <v>62267251</v>
      </c>
      <c r="G47" s="11">
        <f t="shared" si="14"/>
        <v>45246643</v>
      </c>
      <c r="H47" s="11">
        <f t="shared" si="14"/>
        <v>3802232</v>
      </c>
      <c r="I47" s="11">
        <f t="shared" si="14"/>
        <v>0</v>
      </c>
      <c r="J47" s="11">
        <f t="shared" si="14"/>
        <v>2062082</v>
      </c>
      <c r="K47" s="11">
        <f t="shared" si="14"/>
        <v>762677</v>
      </c>
      <c r="L47" s="11">
        <f t="shared" si="14"/>
        <v>1299405</v>
      </c>
      <c r="M47" s="11">
        <f t="shared" si="14"/>
        <v>34820</v>
      </c>
      <c r="N47" s="11">
        <f t="shared" si="14"/>
        <v>0</v>
      </c>
      <c r="O47" s="11">
        <f t="shared" si="14"/>
        <v>762677</v>
      </c>
      <c r="P47" s="11">
        <f t="shared" si="14"/>
        <v>64329333</v>
      </c>
    </row>
    <row r="48" spans="1:16" x14ac:dyDescent="0.2">
      <c r="A48" s="13" t="s">
        <v>77</v>
      </c>
      <c r="B48" s="13" t="s">
        <v>79</v>
      </c>
      <c r="C48" s="14" t="s">
        <v>78</v>
      </c>
      <c r="D48" s="17" t="s">
        <v>80</v>
      </c>
      <c r="E48" s="15">
        <v>13057842</v>
      </c>
      <c r="F48" s="15">
        <v>13057842</v>
      </c>
      <c r="G48" s="15">
        <v>9045731</v>
      </c>
      <c r="H48" s="15">
        <v>980220</v>
      </c>
      <c r="I48" s="15">
        <v>0</v>
      </c>
      <c r="J48" s="15">
        <v>732450</v>
      </c>
      <c r="K48" s="15">
        <v>0</v>
      </c>
      <c r="L48" s="15">
        <v>732450</v>
      </c>
      <c r="M48" s="15">
        <v>0</v>
      </c>
      <c r="N48" s="15">
        <v>0</v>
      </c>
      <c r="O48" s="15">
        <v>0</v>
      </c>
      <c r="P48" s="15">
        <f>E48+J48</f>
        <v>13790292</v>
      </c>
    </row>
    <row r="49" spans="1:16" ht="25.5" x14ac:dyDescent="0.2">
      <c r="A49" s="13" t="s">
        <v>81</v>
      </c>
      <c r="B49" s="13" t="s">
        <v>83</v>
      </c>
      <c r="C49" s="14" t="s">
        <v>82</v>
      </c>
      <c r="D49" s="17" t="s">
        <v>84</v>
      </c>
      <c r="E49" s="15">
        <v>12597301</v>
      </c>
      <c r="F49" s="15">
        <v>12597301</v>
      </c>
      <c r="G49" s="15">
        <v>7248367</v>
      </c>
      <c r="H49" s="15">
        <v>2472678</v>
      </c>
      <c r="I49" s="15">
        <v>0</v>
      </c>
      <c r="J49" s="15">
        <v>524475</v>
      </c>
      <c r="K49" s="15">
        <v>0</v>
      </c>
      <c r="L49" s="15">
        <v>524475</v>
      </c>
      <c r="M49" s="15">
        <v>0</v>
      </c>
      <c r="N49" s="15">
        <v>0</v>
      </c>
      <c r="O49" s="15">
        <v>0</v>
      </c>
      <c r="P49" s="15">
        <f>E49+J49</f>
        <v>13121776</v>
      </c>
    </row>
    <row r="50" spans="1:16" ht="63.75" x14ac:dyDescent="0.2">
      <c r="A50" s="13"/>
      <c r="B50" s="13"/>
      <c r="C50" s="14"/>
      <c r="D50" s="16" t="s">
        <v>229</v>
      </c>
      <c r="E50" s="15">
        <f t="shared" ref="E50" si="15">F50+I50</f>
        <v>1577100</v>
      </c>
      <c r="F50" s="15">
        <v>1577100</v>
      </c>
      <c r="G50" s="15">
        <v>0</v>
      </c>
      <c r="H50" s="15">
        <v>1577100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" si="16">E50+J50</f>
        <v>1577100</v>
      </c>
    </row>
    <row r="51" spans="1:16" ht="25.5" x14ac:dyDescent="0.2">
      <c r="A51" s="13" t="s">
        <v>85</v>
      </c>
      <c r="B51" s="13" t="s">
        <v>86</v>
      </c>
      <c r="C51" s="14" t="s">
        <v>82</v>
      </c>
      <c r="D51" s="17" t="s">
        <v>84</v>
      </c>
      <c r="E51" s="15">
        <v>32062800</v>
      </c>
      <c r="F51" s="15">
        <v>32062800</v>
      </c>
      <c r="G51" s="15">
        <v>26280984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>E51+J51</f>
        <v>32062800</v>
      </c>
    </row>
    <row r="52" spans="1:16" ht="25.5" x14ac:dyDescent="0.2">
      <c r="A52" s="13" t="s">
        <v>87</v>
      </c>
      <c r="B52" s="13" t="s">
        <v>88</v>
      </c>
      <c r="C52" s="14" t="s">
        <v>82</v>
      </c>
      <c r="D52" s="17" t="s">
        <v>84</v>
      </c>
      <c r="E52" s="15">
        <v>753180</v>
      </c>
      <c r="F52" s="15">
        <v>753180</v>
      </c>
      <c r="G52" s="15">
        <v>0</v>
      </c>
      <c r="H52" s="15">
        <v>0</v>
      </c>
      <c r="I52" s="15">
        <v>0</v>
      </c>
      <c r="J52" s="15">
        <v>735986</v>
      </c>
      <c r="K52" s="15">
        <v>735986</v>
      </c>
      <c r="L52" s="15">
        <v>0</v>
      </c>
      <c r="M52" s="15">
        <v>0</v>
      </c>
      <c r="N52" s="15">
        <v>0</v>
      </c>
      <c r="O52" s="15">
        <v>735986</v>
      </c>
      <c r="P52" s="15">
        <f>E52+J52</f>
        <v>1489166</v>
      </c>
    </row>
    <row r="53" spans="1:16" ht="38.25" x14ac:dyDescent="0.2">
      <c r="A53" s="13" t="s">
        <v>89</v>
      </c>
      <c r="B53" s="13" t="s">
        <v>91</v>
      </c>
      <c r="C53" s="14" t="s">
        <v>90</v>
      </c>
      <c r="D53" s="17" t="s">
        <v>92</v>
      </c>
      <c r="E53" s="15">
        <v>1352173</v>
      </c>
      <c r="F53" s="15">
        <v>1352173</v>
      </c>
      <c r="G53" s="15">
        <v>1078781</v>
      </c>
      <c r="H53" s="15">
        <v>22400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>E53+J53</f>
        <v>1352173</v>
      </c>
    </row>
    <row r="54" spans="1:16" ht="25.5" x14ac:dyDescent="0.2">
      <c r="A54" s="13" t="s">
        <v>93</v>
      </c>
      <c r="B54" s="13" t="s">
        <v>94</v>
      </c>
      <c r="C54" s="14" t="s">
        <v>90</v>
      </c>
      <c r="D54" s="17" t="s">
        <v>95</v>
      </c>
      <c r="E54" s="15">
        <v>1722089</v>
      </c>
      <c r="F54" s="15">
        <v>1722089</v>
      </c>
      <c r="G54" s="15">
        <v>1139527</v>
      </c>
      <c r="H54" s="15">
        <v>326934</v>
      </c>
      <c r="I54" s="15">
        <v>0</v>
      </c>
      <c r="J54" s="15">
        <v>42480</v>
      </c>
      <c r="K54" s="15">
        <v>0</v>
      </c>
      <c r="L54" s="15">
        <v>42480</v>
      </c>
      <c r="M54" s="15">
        <v>34820</v>
      </c>
      <c r="N54" s="15">
        <v>0</v>
      </c>
      <c r="O54" s="15">
        <v>0</v>
      </c>
      <c r="P54" s="15">
        <f>E54+J54</f>
        <v>1764569</v>
      </c>
    </row>
    <row r="55" spans="1:16" ht="25.5" x14ac:dyDescent="0.2">
      <c r="A55" s="13"/>
      <c r="B55" s="13"/>
      <c r="C55" s="14"/>
      <c r="D55" s="15" t="s">
        <v>211</v>
      </c>
      <c r="E55" s="15">
        <f t="shared" ref="E55" si="17">F55+I55</f>
        <v>326834</v>
      </c>
      <c r="F55" s="15">
        <v>326834</v>
      </c>
      <c r="G55" s="15">
        <v>265369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ref="P55" si="18">E55+J55</f>
        <v>326834</v>
      </c>
    </row>
    <row r="56" spans="1:16" ht="25.5" x14ac:dyDescent="0.2">
      <c r="A56" s="13" t="s">
        <v>96</v>
      </c>
      <c r="B56" s="13" t="s">
        <v>98</v>
      </c>
      <c r="C56" s="14" t="s">
        <v>97</v>
      </c>
      <c r="D56" s="17" t="s">
        <v>99</v>
      </c>
      <c r="E56" s="15">
        <v>567809</v>
      </c>
      <c r="F56" s="15">
        <v>567809</v>
      </c>
      <c r="G56" s="15">
        <v>453253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>E56+J56</f>
        <v>567809</v>
      </c>
    </row>
    <row r="57" spans="1:16" ht="25.5" x14ac:dyDescent="0.2">
      <c r="A57" s="13"/>
      <c r="B57" s="13"/>
      <c r="C57" s="14"/>
      <c r="D57" s="15" t="s">
        <v>211</v>
      </c>
      <c r="E57" s="15">
        <f t="shared" ref="E57" si="19">F57+I57</f>
        <v>28140</v>
      </c>
      <c r="F57" s="15">
        <v>28140</v>
      </c>
      <c r="G57" s="15">
        <v>22270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f t="shared" ref="P57" si="20">E57+J57</f>
        <v>28140</v>
      </c>
    </row>
    <row r="58" spans="1:16" x14ac:dyDescent="0.2">
      <c r="A58" s="13" t="s">
        <v>100</v>
      </c>
      <c r="B58" s="13" t="s">
        <v>101</v>
      </c>
      <c r="C58" s="14" t="s">
        <v>97</v>
      </c>
      <c r="D58" s="17" t="s">
        <v>102</v>
      </c>
      <c r="E58" s="15">
        <v>114480</v>
      </c>
      <c r="F58" s="15">
        <v>114480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f>E58+J58</f>
        <v>114480</v>
      </c>
    </row>
    <row r="59" spans="1:16" ht="51" x14ac:dyDescent="0.2">
      <c r="A59" s="13" t="s">
        <v>103</v>
      </c>
      <c r="B59" s="13" t="s">
        <v>104</v>
      </c>
      <c r="C59" s="14" t="s">
        <v>97</v>
      </c>
      <c r="D59" s="17" t="s">
        <v>105</v>
      </c>
      <c r="E59" s="15">
        <v>26418</v>
      </c>
      <c r="F59" s="15">
        <v>26418</v>
      </c>
      <c r="G59" s="15">
        <v>0</v>
      </c>
      <c r="H59" s="15">
        <v>0</v>
      </c>
      <c r="I59" s="15">
        <v>0</v>
      </c>
      <c r="J59" s="15">
        <v>13405</v>
      </c>
      <c r="K59" s="15">
        <v>13405</v>
      </c>
      <c r="L59" s="15">
        <v>0</v>
      </c>
      <c r="M59" s="15">
        <v>0</v>
      </c>
      <c r="N59" s="15">
        <v>0</v>
      </c>
      <c r="O59" s="15">
        <v>13405</v>
      </c>
      <c r="P59" s="15">
        <f>E59+J59</f>
        <v>39823</v>
      </c>
    </row>
    <row r="60" spans="1:16" ht="51" x14ac:dyDescent="0.2">
      <c r="A60" s="13" t="s">
        <v>106</v>
      </c>
      <c r="B60" s="13" t="s">
        <v>107</v>
      </c>
      <c r="C60" s="14" t="s">
        <v>97</v>
      </c>
      <c r="D60" s="17" t="s">
        <v>108</v>
      </c>
      <c r="E60" s="15">
        <v>13159</v>
      </c>
      <c r="F60" s="15">
        <v>13159</v>
      </c>
      <c r="G60" s="15">
        <v>0</v>
      </c>
      <c r="H60" s="15">
        <v>0</v>
      </c>
      <c r="I60" s="15">
        <v>0</v>
      </c>
      <c r="J60" s="15">
        <v>13286</v>
      </c>
      <c r="K60" s="15">
        <v>13286</v>
      </c>
      <c r="L60" s="15">
        <v>0</v>
      </c>
      <c r="M60" s="15">
        <v>0</v>
      </c>
      <c r="N60" s="15">
        <v>0</v>
      </c>
      <c r="O60" s="15">
        <v>13286</v>
      </c>
      <c r="P60" s="15">
        <f>E60+J60</f>
        <v>26445</v>
      </c>
    </row>
    <row r="61" spans="1:16" x14ac:dyDescent="0.2">
      <c r="A61" s="9" t="s">
        <v>230</v>
      </c>
      <c r="B61" s="9" t="s">
        <v>231</v>
      </c>
      <c r="C61" s="12"/>
      <c r="D61" s="11" t="s">
        <v>232</v>
      </c>
      <c r="E61" s="11">
        <f>E62+E64+E65</f>
        <v>3529628</v>
      </c>
      <c r="F61" s="11">
        <f t="shared" ref="F61:P61" si="21">F62+F64+F65</f>
        <v>3529628</v>
      </c>
      <c r="G61" s="11">
        <f t="shared" si="21"/>
        <v>2709029</v>
      </c>
      <c r="H61" s="11">
        <f t="shared" si="21"/>
        <v>177990</v>
      </c>
      <c r="I61" s="11">
        <f t="shared" si="21"/>
        <v>0</v>
      </c>
      <c r="J61" s="11">
        <f t="shared" si="21"/>
        <v>0</v>
      </c>
      <c r="K61" s="11">
        <f t="shared" si="21"/>
        <v>0</v>
      </c>
      <c r="L61" s="11">
        <f t="shared" si="21"/>
        <v>0</v>
      </c>
      <c r="M61" s="11">
        <f t="shared" si="21"/>
        <v>0</v>
      </c>
      <c r="N61" s="11">
        <f t="shared" si="21"/>
        <v>0</v>
      </c>
      <c r="O61" s="11">
        <f t="shared" si="21"/>
        <v>0</v>
      </c>
      <c r="P61" s="11">
        <f t="shared" si="21"/>
        <v>3529628</v>
      </c>
    </row>
    <row r="62" spans="1:16" x14ac:dyDescent="0.2">
      <c r="A62" s="13" t="s">
        <v>109</v>
      </c>
      <c r="B62" s="13" t="s">
        <v>111</v>
      </c>
      <c r="C62" s="14" t="s">
        <v>110</v>
      </c>
      <c r="D62" s="17" t="s">
        <v>112</v>
      </c>
      <c r="E62" s="15">
        <v>1451924</v>
      </c>
      <c r="F62" s="15">
        <v>1451924</v>
      </c>
      <c r="G62" s="15">
        <v>1068298</v>
      </c>
      <c r="H62" s="15">
        <v>130200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>E62+J62</f>
        <v>1451924</v>
      </c>
    </row>
    <row r="63" spans="1:16" ht="25.5" x14ac:dyDescent="0.2">
      <c r="A63" s="13"/>
      <c r="B63" s="13"/>
      <c r="C63" s="14"/>
      <c r="D63" s="15" t="s">
        <v>211</v>
      </c>
      <c r="E63" s="15">
        <v>108738</v>
      </c>
      <c r="F63" s="15">
        <v>108738</v>
      </c>
      <c r="G63" s="15">
        <v>87887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ref="P63" si="22">E63+J63</f>
        <v>108738</v>
      </c>
    </row>
    <row r="64" spans="1:16" ht="38.25" x14ac:dyDescent="0.2">
      <c r="A64" s="13" t="s">
        <v>113</v>
      </c>
      <c r="B64" s="13" t="s">
        <v>115</v>
      </c>
      <c r="C64" s="14" t="s">
        <v>114</v>
      </c>
      <c r="D64" s="17" t="s">
        <v>116</v>
      </c>
      <c r="E64" s="15">
        <v>2054704</v>
      </c>
      <c r="F64" s="15">
        <v>2054704</v>
      </c>
      <c r="G64" s="15">
        <v>1640731</v>
      </c>
      <c r="H64" s="15">
        <v>47790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>E64+J64</f>
        <v>2054704</v>
      </c>
    </row>
    <row r="65" spans="1:16" x14ac:dyDescent="0.2">
      <c r="A65" s="13" t="s">
        <v>117</v>
      </c>
      <c r="B65" s="13" t="s">
        <v>119</v>
      </c>
      <c r="C65" s="14" t="s">
        <v>118</v>
      </c>
      <c r="D65" s="17" t="s">
        <v>120</v>
      </c>
      <c r="E65" s="15">
        <v>23000</v>
      </c>
      <c r="F65" s="15">
        <v>23000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>E65+J65</f>
        <v>23000</v>
      </c>
    </row>
    <row r="66" spans="1:16" x14ac:dyDescent="0.2">
      <c r="A66" s="9" t="s">
        <v>233</v>
      </c>
      <c r="B66" s="9" t="s">
        <v>234</v>
      </c>
      <c r="C66" s="12"/>
      <c r="D66" s="11" t="s">
        <v>235</v>
      </c>
      <c r="E66" s="11">
        <f>E67+E68+E69</f>
        <v>1569444</v>
      </c>
      <c r="F66" s="11">
        <f t="shared" ref="F66:P66" si="23">F67+F68+F69</f>
        <v>1569444</v>
      </c>
      <c r="G66" s="11">
        <f t="shared" si="23"/>
        <v>1264215</v>
      </c>
      <c r="H66" s="11">
        <f t="shared" si="23"/>
        <v>2300</v>
      </c>
      <c r="I66" s="11">
        <f t="shared" si="23"/>
        <v>0</v>
      </c>
      <c r="J66" s="11">
        <f t="shared" si="23"/>
        <v>0</v>
      </c>
      <c r="K66" s="11">
        <f t="shared" si="23"/>
        <v>0</v>
      </c>
      <c r="L66" s="11">
        <f t="shared" si="23"/>
        <v>0</v>
      </c>
      <c r="M66" s="11">
        <f t="shared" si="23"/>
        <v>0</v>
      </c>
      <c r="N66" s="11">
        <f t="shared" si="23"/>
        <v>0</v>
      </c>
      <c r="O66" s="11">
        <f t="shared" si="23"/>
        <v>0</v>
      </c>
      <c r="P66" s="11">
        <f t="shared" si="23"/>
        <v>1569444</v>
      </c>
    </row>
    <row r="67" spans="1:16" ht="38.25" x14ac:dyDescent="0.2">
      <c r="A67" s="13" t="s">
        <v>121</v>
      </c>
      <c r="B67" s="13" t="s">
        <v>123</v>
      </c>
      <c r="C67" s="14" t="s">
        <v>122</v>
      </c>
      <c r="D67" s="17" t="s">
        <v>124</v>
      </c>
      <c r="E67" s="15">
        <v>1372394</v>
      </c>
      <c r="F67" s="15">
        <v>1372394</v>
      </c>
      <c r="G67" s="15">
        <v>1119215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f>E67+J67</f>
        <v>1372394</v>
      </c>
    </row>
    <row r="68" spans="1:16" ht="25.5" x14ac:dyDescent="0.2">
      <c r="A68" s="13" t="s">
        <v>125</v>
      </c>
      <c r="B68" s="13" t="s">
        <v>126</v>
      </c>
      <c r="C68" s="14" t="s">
        <v>122</v>
      </c>
      <c r="D68" s="17" t="s">
        <v>127</v>
      </c>
      <c r="E68" s="15">
        <v>182450</v>
      </c>
      <c r="F68" s="15">
        <v>182450</v>
      </c>
      <c r="G68" s="15">
        <v>145000</v>
      </c>
      <c r="H68" s="15">
        <v>2300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E68+J68</f>
        <v>182450</v>
      </c>
    </row>
    <row r="69" spans="1:16" ht="51" x14ac:dyDescent="0.2">
      <c r="A69" s="13" t="s">
        <v>128</v>
      </c>
      <c r="B69" s="13" t="s">
        <v>129</v>
      </c>
      <c r="C69" s="14" t="s">
        <v>122</v>
      </c>
      <c r="D69" s="17" t="s">
        <v>130</v>
      </c>
      <c r="E69" s="15">
        <v>14600</v>
      </c>
      <c r="F69" s="15">
        <v>14600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E69+J69</f>
        <v>14600</v>
      </c>
    </row>
    <row r="70" spans="1:16" ht="25.5" x14ac:dyDescent="0.2">
      <c r="A70" s="9" t="s">
        <v>131</v>
      </c>
      <c r="B70" s="24"/>
      <c r="C70" s="10"/>
      <c r="D70" s="25" t="s">
        <v>132</v>
      </c>
      <c r="E70" s="11">
        <v>8151105</v>
      </c>
      <c r="F70" s="11">
        <v>8151105</v>
      </c>
      <c r="G70" s="11">
        <v>5578295</v>
      </c>
      <c r="H70" s="11">
        <v>453270</v>
      </c>
      <c r="I70" s="11">
        <v>0</v>
      </c>
      <c r="J70" s="11">
        <v>448425</v>
      </c>
      <c r="K70" s="11">
        <v>0</v>
      </c>
      <c r="L70" s="11">
        <v>448425</v>
      </c>
      <c r="M70" s="11">
        <v>0</v>
      </c>
      <c r="N70" s="11">
        <v>0</v>
      </c>
      <c r="O70" s="11">
        <v>0</v>
      </c>
      <c r="P70" s="11">
        <f>E70+J70</f>
        <v>8599530</v>
      </c>
    </row>
    <row r="71" spans="1:16" ht="25.5" x14ac:dyDescent="0.2">
      <c r="A71" s="9" t="s">
        <v>133</v>
      </c>
      <c r="B71" s="24"/>
      <c r="C71" s="10"/>
      <c r="D71" s="25" t="s">
        <v>132</v>
      </c>
      <c r="E71" s="11">
        <v>8151105</v>
      </c>
      <c r="F71" s="11">
        <v>8151105</v>
      </c>
      <c r="G71" s="11">
        <v>5578295</v>
      </c>
      <c r="H71" s="11">
        <v>453270</v>
      </c>
      <c r="I71" s="11">
        <v>0</v>
      </c>
      <c r="J71" s="11">
        <v>448425</v>
      </c>
      <c r="K71" s="11">
        <v>0</v>
      </c>
      <c r="L71" s="11">
        <v>448425</v>
      </c>
      <c r="M71" s="11">
        <v>0</v>
      </c>
      <c r="N71" s="11">
        <v>0</v>
      </c>
      <c r="O71" s="11">
        <v>0</v>
      </c>
      <c r="P71" s="11">
        <f>E71+J71</f>
        <v>8599530</v>
      </c>
    </row>
    <row r="72" spans="1:16" x14ac:dyDescent="0.2">
      <c r="A72" s="9" t="s">
        <v>236</v>
      </c>
      <c r="B72" s="9" t="s">
        <v>206</v>
      </c>
      <c r="C72" s="10"/>
      <c r="D72" s="11" t="s">
        <v>207</v>
      </c>
      <c r="E72" s="11">
        <f>E73</f>
        <v>735556</v>
      </c>
      <c r="F72" s="11">
        <f t="shared" ref="F72:P72" si="24">F73</f>
        <v>735556</v>
      </c>
      <c r="G72" s="11">
        <f t="shared" si="24"/>
        <v>591079</v>
      </c>
      <c r="H72" s="11">
        <f t="shared" si="24"/>
        <v>0</v>
      </c>
      <c r="I72" s="11">
        <f t="shared" si="24"/>
        <v>0</v>
      </c>
      <c r="J72" s="11">
        <f t="shared" si="24"/>
        <v>0</v>
      </c>
      <c r="K72" s="11">
        <f t="shared" si="24"/>
        <v>0</v>
      </c>
      <c r="L72" s="11">
        <f t="shared" si="24"/>
        <v>0</v>
      </c>
      <c r="M72" s="11">
        <f t="shared" si="24"/>
        <v>0</v>
      </c>
      <c r="N72" s="11">
        <f t="shared" si="24"/>
        <v>0</v>
      </c>
      <c r="O72" s="11">
        <f t="shared" si="24"/>
        <v>0</v>
      </c>
      <c r="P72" s="11">
        <f t="shared" si="24"/>
        <v>735556</v>
      </c>
    </row>
    <row r="73" spans="1:16" ht="38.25" x14ac:dyDescent="0.2">
      <c r="A73" s="13" t="s">
        <v>134</v>
      </c>
      <c r="B73" s="13" t="s">
        <v>71</v>
      </c>
      <c r="C73" s="14" t="s">
        <v>20</v>
      </c>
      <c r="D73" s="17" t="s">
        <v>72</v>
      </c>
      <c r="E73" s="15">
        <v>735556</v>
      </c>
      <c r="F73" s="15">
        <v>735556</v>
      </c>
      <c r="G73" s="15">
        <v>591079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E73+J73</f>
        <v>735556</v>
      </c>
    </row>
    <row r="74" spans="1:16" ht="25.5" x14ac:dyDescent="0.2">
      <c r="A74" s="9" t="s">
        <v>237</v>
      </c>
      <c r="B74" s="9" t="s">
        <v>214</v>
      </c>
      <c r="C74" s="12"/>
      <c r="D74" s="11" t="s">
        <v>215</v>
      </c>
      <c r="E74" s="11">
        <f>E75+E76+E77+E78+E80+E83+E85+E89+E90+E91+E93+E94+E96</f>
        <v>7415549</v>
      </c>
      <c r="F74" s="11">
        <f t="shared" ref="F74:P74" si="25">F75+F76+F77+F78+F80+F83+F85+F89+F90+F91+F93+F94+F96</f>
        <v>7415549</v>
      </c>
      <c r="G74" s="11">
        <f t="shared" si="25"/>
        <v>4987216</v>
      </c>
      <c r="H74" s="11">
        <f t="shared" si="25"/>
        <v>453270</v>
      </c>
      <c r="I74" s="11">
        <f t="shared" si="25"/>
        <v>0</v>
      </c>
      <c r="J74" s="11">
        <f t="shared" si="25"/>
        <v>448425</v>
      </c>
      <c r="K74" s="11">
        <f t="shared" si="25"/>
        <v>0</v>
      </c>
      <c r="L74" s="11">
        <f t="shared" si="25"/>
        <v>448425</v>
      </c>
      <c r="M74" s="11">
        <f t="shared" si="25"/>
        <v>0</v>
      </c>
      <c r="N74" s="11">
        <f t="shared" si="25"/>
        <v>0</v>
      </c>
      <c r="O74" s="11">
        <f t="shared" si="25"/>
        <v>0</v>
      </c>
      <c r="P74" s="11">
        <f t="shared" si="25"/>
        <v>7863974</v>
      </c>
    </row>
    <row r="75" spans="1:16" ht="25.5" x14ac:dyDescent="0.2">
      <c r="A75" s="13" t="s">
        <v>135</v>
      </c>
      <c r="B75" s="13" t="s">
        <v>136</v>
      </c>
      <c r="C75" s="14" t="s">
        <v>91</v>
      </c>
      <c r="D75" s="17" t="s">
        <v>137</v>
      </c>
      <c r="E75" s="15">
        <v>11150</v>
      </c>
      <c r="F75" s="15">
        <v>11150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f>E75+J75</f>
        <v>11150</v>
      </c>
    </row>
    <row r="76" spans="1:16" ht="38.25" x14ac:dyDescent="0.2">
      <c r="A76" s="13" t="s">
        <v>138</v>
      </c>
      <c r="B76" s="13" t="s">
        <v>139</v>
      </c>
      <c r="C76" s="14" t="s">
        <v>91</v>
      </c>
      <c r="D76" s="17" t="s">
        <v>140</v>
      </c>
      <c r="E76" s="15">
        <v>205000</v>
      </c>
      <c r="F76" s="15">
        <v>205000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E76+J76</f>
        <v>205000</v>
      </c>
    </row>
    <row r="77" spans="1:16" ht="38.25" x14ac:dyDescent="0.2">
      <c r="A77" s="13" t="s">
        <v>141</v>
      </c>
      <c r="B77" s="13" t="s">
        <v>142</v>
      </c>
      <c r="C77" s="14" t="s">
        <v>91</v>
      </c>
      <c r="D77" s="17" t="s">
        <v>143</v>
      </c>
      <c r="E77" s="15">
        <v>13300</v>
      </c>
      <c r="F77" s="15">
        <v>13300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E77+J77</f>
        <v>13300</v>
      </c>
    </row>
    <row r="78" spans="1:16" ht="38.25" x14ac:dyDescent="0.2">
      <c r="A78" s="13" t="s">
        <v>144</v>
      </c>
      <c r="B78" s="13" t="s">
        <v>145</v>
      </c>
      <c r="C78" s="14" t="s">
        <v>91</v>
      </c>
      <c r="D78" s="17" t="s">
        <v>146</v>
      </c>
      <c r="E78" s="15">
        <v>24600</v>
      </c>
      <c r="F78" s="15">
        <v>24600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E78+J78</f>
        <v>24600</v>
      </c>
    </row>
    <row r="79" spans="1:16" ht="25.5" x14ac:dyDescent="0.2">
      <c r="A79" s="13"/>
      <c r="B79" s="13"/>
      <c r="C79" s="14"/>
      <c r="D79" s="15" t="s">
        <v>238</v>
      </c>
      <c r="E79" s="15">
        <v>24600</v>
      </c>
      <c r="F79" s="15">
        <v>24600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f t="shared" ref="P79" si="26">E79+J79</f>
        <v>24600</v>
      </c>
    </row>
    <row r="80" spans="1:16" ht="25.5" x14ac:dyDescent="0.2">
      <c r="A80" s="13" t="s">
        <v>147</v>
      </c>
      <c r="B80" s="13" t="s">
        <v>149</v>
      </c>
      <c r="C80" s="14" t="s">
        <v>148</v>
      </c>
      <c r="D80" s="17" t="s">
        <v>150</v>
      </c>
      <c r="E80" s="15">
        <v>14100</v>
      </c>
      <c r="F80" s="15">
        <v>14100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f>E80+J80</f>
        <v>14100</v>
      </c>
    </row>
    <row r="81" spans="1:16" ht="25.5" x14ac:dyDescent="0.2">
      <c r="A81" s="13"/>
      <c r="B81" s="13"/>
      <c r="C81" s="14"/>
      <c r="D81" s="15" t="s">
        <v>238</v>
      </c>
      <c r="E81" s="15">
        <v>14100</v>
      </c>
      <c r="F81" s="15">
        <v>14100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f t="shared" ref="P81" si="27">E81+J81</f>
        <v>14100</v>
      </c>
    </row>
    <row r="82" spans="1:16" ht="51" x14ac:dyDescent="0.2">
      <c r="A82" s="18" t="s">
        <v>239</v>
      </c>
      <c r="B82" s="18" t="s">
        <v>240</v>
      </c>
      <c r="C82" s="19"/>
      <c r="D82" s="20" t="s">
        <v>241</v>
      </c>
      <c r="E82" s="20">
        <f>E83+E85+E89+E90+E91+E93+E94</f>
        <v>7024812</v>
      </c>
      <c r="F82" s="20">
        <f t="shared" ref="F82:P82" si="28">F83+F85+F89+F90+F91+F93+F94</f>
        <v>7024812</v>
      </c>
      <c r="G82" s="20">
        <f t="shared" si="28"/>
        <v>4987216</v>
      </c>
      <c r="H82" s="20">
        <f t="shared" si="28"/>
        <v>453270</v>
      </c>
      <c r="I82" s="20">
        <f t="shared" si="28"/>
        <v>0</v>
      </c>
      <c r="J82" s="20">
        <f t="shared" si="28"/>
        <v>448425</v>
      </c>
      <c r="K82" s="20">
        <f t="shared" si="28"/>
        <v>0</v>
      </c>
      <c r="L82" s="20">
        <f t="shared" si="28"/>
        <v>448425</v>
      </c>
      <c r="M82" s="20">
        <f t="shared" si="28"/>
        <v>0</v>
      </c>
      <c r="N82" s="20">
        <f t="shared" si="28"/>
        <v>0</v>
      </c>
      <c r="O82" s="20">
        <f t="shared" si="28"/>
        <v>0</v>
      </c>
      <c r="P82" s="20">
        <f t="shared" si="28"/>
        <v>7473237</v>
      </c>
    </row>
    <row r="83" spans="1:16" ht="51" x14ac:dyDescent="0.2">
      <c r="A83" s="13" t="s">
        <v>151</v>
      </c>
      <c r="B83" s="13" t="s">
        <v>153</v>
      </c>
      <c r="C83" s="14" t="s">
        <v>152</v>
      </c>
      <c r="D83" s="17" t="s">
        <v>154</v>
      </c>
      <c r="E83" s="15">
        <v>5416123</v>
      </c>
      <c r="F83" s="15">
        <v>5416123</v>
      </c>
      <c r="G83" s="15">
        <v>3999397</v>
      </c>
      <c r="H83" s="15">
        <v>417950</v>
      </c>
      <c r="I83" s="15">
        <v>0</v>
      </c>
      <c r="J83" s="15">
        <v>448425</v>
      </c>
      <c r="K83" s="15">
        <v>0</v>
      </c>
      <c r="L83" s="15">
        <v>448425</v>
      </c>
      <c r="M83" s="15">
        <v>0</v>
      </c>
      <c r="N83" s="15">
        <v>0</v>
      </c>
      <c r="O83" s="15">
        <v>0</v>
      </c>
      <c r="P83" s="15">
        <f>E83+J83</f>
        <v>5864548</v>
      </c>
    </row>
    <row r="84" spans="1:16" ht="25.5" x14ac:dyDescent="0.2">
      <c r="A84" s="13"/>
      <c r="B84" s="13"/>
      <c r="C84" s="14"/>
      <c r="D84" s="15" t="s">
        <v>211</v>
      </c>
      <c r="E84" s="15">
        <v>557733</v>
      </c>
      <c r="F84" s="15">
        <v>557733</v>
      </c>
      <c r="G84" s="15">
        <v>383849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f t="shared" ref="P84" si="29">E84+J84</f>
        <v>557733</v>
      </c>
    </row>
    <row r="85" spans="1:16" ht="25.5" x14ac:dyDescent="0.2">
      <c r="A85" s="13" t="s">
        <v>155</v>
      </c>
      <c r="B85" s="13" t="s">
        <v>156</v>
      </c>
      <c r="C85" s="14" t="s">
        <v>79</v>
      </c>
      <c r="D85" s="17" t="s">
        <v>157</v>
      </c>
      <c r="E85" s="15">
        <v>1023552</v>
      </c>
      <c r="F85" s="15">
        <v>1023552</v>
      </c>
      <c r="G85" s="15">
        <v>793190</v>
      </c>
      <c r="H85" s="15">
        <v>35320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f>E85+J85</f>
        <v>1023552</v>
      </c>
    </row>
    <row r="86" spans="1:16" ht="25.5" x14ac:dyDescent="0.2">
      <c r="A86" s="13"/>
      <c r="B86" s="13"/>
      <c r="C86" s="14"/>
      <c r="D86" s="15" t="s">
        <v>211</v>
      </c>
      <c r="E86" s="15">
        <v>160110</v>
      </c>
      <c r="F86" s="15">
        <v>160110</v>
      </c>
      <c r="G86" s="15">
        <v>124580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f t="shared" ref="P86" si="30">E86+J86</f>
        <v>160110</v>
      </c>
    </row>
    <row r="87" spans="1:16" ht="25.5" x14ac:dyDescent="0.2">
      <c r="A87" s="13"/>
      <c r="B87" s="13"/>
      <c r="C87" s="14"/>
      <c r="D87" s="15" t="s">
        <v>242</v>
      </c>
      <c r="E87" s="15">
        <f>F87</f>
        <v>40542</v>
      </c>
      <c r="F87" s="15">
        <v>40542</v>
      </c>
      <c r="G87" s="15">
        <v>33231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f>E87+J87</f>
        <v>40542</v>
      </c>
    </row>
    <row r="88" spans="1:16" ht="25.5" x14ac:dyDescent="0.2">
      <c r="A88" s="18" t="s">
        <v>243</v>
      </c>
      <c r="B88" s="18" t="s">
        <v>244</v>
      </c>
      <c r="C88" s="19"/>
      <c r="D88" s="20" t="s">
        <v>245</v>
      </c>
      <c r="E88" s="20">
        <f>E89</f>
        <v>244887</v>
      </c>
      <c r="F88" s="20">
        <f t="shared" ref="F88:P88" si="31">F89</f>
        <v>244887</v>
      </c>
      <c r="G88" s="20">
        <f t="shared" si="31"/>
        <v>194629</v>
      </c>
      <c r="H88" s="20">
        <f t="shared" si="31"/>
        <v>0</v>
      </c>
      <c r="I88" s="20">
        <f t="shared" si="31"/>
        <v>0</v>
      </c>
      <c r="J88" s="20">
        <f t="shared" si="31"/>
        <v>0</v>
      </c>
      <c r="K88" s="20">
        <f t="shared" si="31"/>
        <v>0</v>
      </c>
      <c r="L88" s="20">
        <f t="shared" si="31"/>
        <v>0</v>
      </c>
      <c r="M88" s="20">
        <f t="shared" si="31"/>
        <v>0</v>
      </c>
      <c r="N88" s="20">
        <f t="shared" si="31"/>
        <v>0</v>
      </c>
      <c r="O88" s="20">
        <f t="shared" si="31"/>
        <v>0</v>
      </c>
      <c r="P88" s="20">
        <f t="shared" si="31"/>
        <v>244887</v>
      </c>
    </row>
    <row r="89" spans="1:16" ht="25.5" x14ac:dyDescent="0.2">
      <c r="A89" s="13" t="s">
        <v>158</v>
      </c>
      <c r="B89" s="13" t="s">
        <v>160</v>
      </c>
      <c r="C89" s="14" t="s">
        <v>159</v>
      </c>
      <c r="D89" s="17" t="s">
        <v>161</v>
      </c>
      <c r="E89" s="15">
        <v>244887</v>
      </c>
      <c r="F89" s="15">
        <v>244887</v>
      </c>
      <c r="G89" s="15">
        <v>194629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f>E89+J89</f>
        <v>244887</v>
      </c>
    </row>
    <row r="90" spans="1:16" ht="76.5" x14ac:dyDescent="0.2">
      <c r="A90" s="13" t="s">
        <v>162</v>
      </c>
      <c r="B90" s="13" t="s">
        <v>163</v>
      </c>
      <c r="C90" s="14" t="s">
        <v>79</v>
      </c>
      <c r="D90" s="17" t="s">
        <v>164</v>
      </c>
      <c r="E90" s="15">
        <v>82750</v>
      </c>
      <c r="F90" s="15">
        <v>82750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f>E90+J90</f>
        <v>82750</v>
      </c>
    </row>
    <row r="91" spans="1:16" ht="51" x14ac:dyDescent="0.2">
      <c r="A91" s="13" t="s">
        <v>165</v>
      </c>
      <c r="B91" s="13" t="s">
        <v>166</v>
      </c>
      <c r="C91" s="14" t="s">
        <v>79</v>
      </c>
      <c r="D91" s="17" t="s">
        <v>167</v>
      </c>
      <c r="E91" s="15">
        <v>6400</v>
      </c>
      <c r="F91" s="15">
        <v>6400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f>E91+J91</f>
        <v>6400</v>
      </c>
    </row>
    <row r="92" spans="1:16" ht="25.5" x14ac:dyDescent="0.2">
      <c r="A92" s="13"/>
      <c r="B92" s="13"/>
      <c r="C92" s="14"/>
      <c r="D92" s="15" t="s">
        <v>238</v>
      </c>
      <c r="E92" s="15">
        <v>6400</v>
      </c>
      <c r="F92" s="15">
        <v>6400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f t="shared" ref="P92" si="32">E92+J92</f>
        <v>6400</v>
      </c>
    </row>
    <row r="93" spans="1:16" ht="63.75" x14ac:dyDescent="0.2">
      <c r="A93" s="13" t="s">
        <v>168</v>
      </c>
      <c r="B93" s="13" t="s">
        <v>170</v>
      </c>
      <c r="C93" s="14" t="s">
        <v>169</v>
      </c>
      <c r="D93" s="17" t="s">
        <v>171</v>
      </c>
      <c r="E93" s="15">
        <v>5900</v>
      </c>
      <c r="F93" s="15">
        <v>5900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f>E93+J93</f>
        <v>5900</v>
      </c>
    </row>
    <row r="94" spans="1:16" ht="25.5" x14ac:dyDescent="0.2">
      <c r="A94" s="13" t="s">
        <v>172</v>
      </c>
      <c r="B94" s="13" t="s">
        <v>173</v>
      </c>
      <c r="C94" s="14" t="s">
        <v>148</v>
      </c>
      <c r="D94" s="17" t="s">
        <v>174</v>
      </c>
      <c r="E94" s="15">
        <v>245200</v>
      </c>
      <c r="F94" s="15">
        <v>245200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f>E94+J94</f>
        <v>245200</v>
      </c>
    </row>
    <row r="95" spans="1:16" ht="25.5" x14ac:dyDescent="0.2">
      <c r="A95" s="13"/>
      <c r="B95" s="13"/>
      <c r="C95" s="14"/>
      <c r="D95" s="15" t="s">
        <v>238</v>
      </c>
      <c r="E95" s="15">
        <v>204500</v>
      </c>
      <c r="F95" s="15">
        <v>204500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f t="shared" ref="P95" si="33">E95+J95</f>
        <v>204500</v>
      </c>
    </row>
    <row r="96" spans="1:16" ht="25.5" x14ac:dyDescent="0.2">
      <c r="A96" s="13" t="s">
        <v>175</v>
      </c>
      <c r="B96" s="13" t="s">
        <v>41</v>
      </c>
      <c r="C96" s="14" t="s">
        <v>40</v>
      </c>
      <c r="D96" s="17" t="s">
        <v>42</v>
      </c>
      <c r="E96" s="15">
        <v>122587</v>
      </c>
      <c r="F96" s="15">
        <v>122587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f>E96+J96</f>
        <v>122587</v>
      </c>
    </row>
    <row r="97" spans="1:16" ht="25.5" x14ac:dyDescent="0.2">
      <c r="A97" s="13"/>
      <c r="B97" s="13"/>
      <c r="C97" s="14"/>
      <c r="D97" s="15" t="s">
        <v>238</v>
      </c>
      <c r="E97" s="15">
        <v>23200</v>
      </c>
      <c r="F97" s="15">
        <v>23200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f t="shared" ref="P97" si="34">E97+J97</f>
        <v>23200</v>
      </c>
    </row>
    <row r="98" spans="1:16" ht="25.5" x14ac:dyDescent="0.2">
      <c r="A98" s="9" t="s">
        <v>176</v>
      </c>
      <c r="B98" s="24"/>
      <c r="C98" s="10"/>
      <c r="D98" s="25" t="s">
        <v>177</v>
      </c>
      <c r="E98" s="11">
        <v>609697</v>
      </c>
      <c r="F98" s="11">
        <v>609697</v>
      </c>
      <c r="G98" s="11">
        <v>481850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>E98+J98</f>
        <v>609697</v>
      </c>
    </row>
    <row r="99" spans="1:16" x14ac:dyDescent="0.2">
      <c r="A99" s="9" t="s">
        <v>178</v>
      </c>
      <c r="B99" s="24"/>
      <c r="C99" s="10"/>
      <c r="D99" s="25" t="s">
        <v>179</v>
      </c>
      <c r="E99" s="11">
        <v>609697</v>
      </c>
      <c r="F99" s="11">
        <v>609697</v>
      </c>
      <c r="G99" s="11">
        <v>481850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>E99+J99</f>
        <v>609697</v>
      </c>
    </row>
    <row r="100" spans="1:16" x14ac:dyDescent="0.2">
      <c r="A100" s="9" t="s">
        <v>246</v>
      </c>
      <c r="B100" s="9" t="s">
        <v>206</v>
      </c>
      <c r="C100" s="10"/>
      <c r="D100" s="11" t="s">
        <v>207</v>
      </c>
      <c r="E100" s="11">
        <f>E101</f>
        <v>607697</v>
      </c>
      <c r="F100" s="11">
        <f t="shared" ref="F100:P100" si="35">F101</f>
        <v>607697</v>
      </c>
      <c r="G100" s="11">
        <f t="shared" si="35"/>
        <v>481850</v>
      </c>
      <c r="H100" s="11">
        <f t="shared" si="35"/>
        <v>0</v>
      </c>
      <c r="I100" s="11">
        <f t="shared" si="35"/>
        <v>0</v>
      </c>
      <c r="J100" s="11">
        <f t="shared" si="35"/>
        <v>0</v>
      </c>
      <c r="K100" s="11">
        <f t="shared" si="35"/>
        <v>0</v>
      </c>
      <c r="L100" s="11">
        <f t="shared" si="35"/>
        <v>0</v>
      </c>
      <c r="M100" s="11">
        <f t="shared" si="35"/>
        <v>0</v>
      </c>
      <c r="N100" s="11">
        <f t="shared" si="35"/>
        <v>0</v>
      </c>
      <c r="O100" s="11">
        <f t="shared" si="35"/>
        <v>0</v>
      </c>
      <c r="P100" s="11">
        <f t="shared" si="35"/>
        <v>607697</v>
      </c>
    </row>
    <row r="101" spans="1:16" ht="38.25" x14ac:dyDescent="0.2">
      <c r="A101" s="13" t="s">
        <v>180</v>
      </c>
      <c r="B101" s="13" t="s">
        <v>71</v>
      </c>
      <c r="C101" s="14" t="s">
        <v>20</v>
      </c>
      <c r="D101" s="17" t="s">
        <v>72</v>
      </c>
      <c r="E101" s="15">
        <v>607697</v>
      </c>
      <c r="F101" s="15">
        <v>607697</v>
      </c>
      <c r="G101" s="15">
        <v>481850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f>E101+J101</f>
        <v>607697</v>
      </c>
    </row>
    <row r="102" spans="1:16" ht="25.5" x14ac:dyDescent="0.2">
      <c r="A102" s="9" t="s">
        <v>247</v>
      </c>
      <c r="B102" s="9" t="s">
        <v>214</v>
      </c>
      <c r="C102" s="12"/>
      <c r="D102" s="11" t="s">
        <v>215</v>
      </c>
      <c r="E102" s="11">
        <f>E103</f>
        <v>2000</v>
      </c>
      <c r="F102" s="11">
        <f t="shared" ref="F102:P102" si="36">F103</f>
        <v>2000</v>
      </c>
      <c r="G102" s="11">
        <f t="shared" si="36"/>
        <v>0</v>
      </c>
      <c r="H102" s="11">
        <f t="shared" si="36"/>
        <v>0</v>
      </c>
      <c r="I102" s="11">
        <f t="shared" si="36"/>
        <v>0</v>
      </c>
      <c r="J102" s="11">
        <f t="shared" si="36"/>
        <v>0</v>
      </c>
      <c r="K102" s="11">
        <f t="shared" si="36"/>
        <v>0</v>
      </c>
      <c r="L102" s="11">
        <f t="shared" si="36"/>
        <v>0</v>
      </c>
      <c r="M102" s="11">
        <f t="shared" si="36"/>
        <v>0</v>
      </c>
      <c r="N102" s="11">
        <f t="shared" si="36"/>
        <v>0</v>
      </c>
      <c r="O102" s="11">
        <f t="shared" si="36"/>
        <v>0</v>
      </c>
      <c r="P102" s="11">
        <f t="shared" si="36"/>
        <v>2000</v>
      </c>
    </row>
    <row r="103" spans="1:16" ht="25.5" x14ac:dyDescent="0.2">
      <c r="A103" s="13" t="s">
        <v>181</v>
      </c>
      <c r="B103" s="13" t="s">
        <v>182</v>
      </c>
      <c r="C103" s="14" t="s">
        <v>159</v>
      </c>
      <c r="D103" s="17" t="s">
        <v>183</v>
      </c>
      <c r="E103" s="15">
        <v>2000</v>
      </c>
      <c r="F103" s="15">
        <v>2000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f>E103+J103</f>
        <v>2000</v>
      </c>
    </row>
    <row r="104" spans="1:16" x14ac:dyDescent="0.2">
      <c r="A104" s="9" t="s">
        <v>184</v>
      </c>
      <c r="B104" s="24"/>
      <c r="C104" s="10"/>
      <c r="D104" s="25" t="s">
        <v>185</v>
      </c>
      <c r="E104" s="11">
        <v>3931718</v>
      </c>
      <c r="F104" s="11">
        <v>1108316</v>
      </c>
      <c r="G104" s="11">
        <v>898335</v>
      </c>
      <c r="H104" s="11">
        <v>0</v>
      </c>
      <c r="I104" s="11">
        <v>2773402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>E104+J104</f>
        <v>3931718</v>
      </c>
    </row>
    <row r="105" spans="1:16" x14ac:dyDescent="0.2">
      <c r="A105" s="9" t="s">
        <v>186</v>
      </c>
      <c r="B105" s="24"/>
      <c r="C105" s="10"/>
      <c r="D105" s="25" t="s">
        <v>185</v>
      </c>
      <c r="E105" s="11">
        <v>3931718</v>
      </c>
      <c r="F105" s="11">
        <v>1108316</v>
      </c>
      <c r="G105" s="11">
        <v>898335</v>
      </c>
      <c r="H105" s="11">
        <v>0</v>
      </c>
      <c r="I105" s="11">
        <v>2773402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>E105+J105</f>
        <v>3931718</v>
      </c>
    </row>
    <row r="106" spans="1:16" x14ac:dyDescent="0.2">
      <c r="A106" s="9" t="s">
        <v>248</v>
      </c>
      <c r="B106" s="9" t="s">
        <v>206</v>
      </c>
      <c r="C106" s="10"/>
      <c r="D106" s="11" t="s">
        <v>207</v>
      </c>
      <c r="E106" s="11">
        <f>E107</f>
        <v>1108316</v>
      </c>
      <c r="F106" s="11">
        <f t="shared" ref="F106:P106" si="37">F107</f>
        <v>1108316</v>
      </c>
      <c r="G106" s="11">
        <f t="shared" si="37"/>
        <v>898335</v>
      </c>
      <c r="H106" s="11">
        <f t="shared" si="37"/>
        <v>0</v>
      </c>
      <c r="I106" s="11">
        <f t="shared" si="37"/>
        <v>0</v>
      </c>
      <c r="J106" s="11">
        <f t="shared" si="37"/>
        <v>0</v>
      </c>
      <c r="K106" s="11">
        <f t="shared" si="37"/>
        <v>0</v>
      </c>
      <c r="L106" s="11">
        <f t="shared" si="37"/>
        <v>0</v>
      </c>
      <c r="M106" s="11">
        <f t="shared" si="37"/>
        <v>0</v>
      </c>
      <c r="N106" s="11">
        <f t="shared" si="37"/>
        <v>0</v>
      </c>
      <c r="O106" s="11">
        <f t="shared" si="37"/>
        <v>0</v>
      </c>
      <c r="P106" s="11">
        <f t="shared" si="37"/>
        <v>1108316</v>
      </c>
    </row>
    <row r="107" spans="1:16" ht="38.25" x14ac:dyDescent="0.2">
      <c r="A107" s="13" t="s">
        <v>187</v>
      </c>
      <c r="B107" s="13" t="s">
        <v>71</v>
      </c>
      <c r="C107" s="14" t="s">
        <v>20</v>
      </c>
      <c r="D107" s="17" t="s">
        <v>72</v>
      </c>
      <c r="E107" s="15">
        <v>1108316</v>
      </c>
      <c r="F107" s="15">
        <v>1108316</v>
      </c>
      <c r="G107" s="15">
        <v>898335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f>E107+J107</f>
        <v>1108316</v>
      </c>
    </row>
    <row r="108" spans="1:16" x14ac:dyDescent="0.2">
      <c r="A108" s="9" t="s">
        <v>249</v>
      </c>
      <c r="B108" s="9" t="s">
        <v>223</v>
      </c>
      <c r="C108" s="12"/>
      <c r="D108" s="11" t="s">
        <v>224</v>
      </c>
      <c r="E108" s="11">
        <f>E109</f>
        <v>50000</v>
      </c>
      <c r="F108" s="11">
        <f t="shared" ref="F108:P109" si="38">F109</f>
        <v>0</v>
      </c>
      <c r="G108" s="11">
        <f t="shared" si="38"/>
        <v>0</v>
      </c>
      <c r="H108" s="11">
        <f t="shared" si="38"/>
        <v>0</v>
      </c>
      <c r="I108" s="11">
        <f t="shared" si="38"/>
        <v>0</v>
      </c>
      <c r="J108" s="11">
        <f t="shared" si="38"/>
        <v>0</v>
      </c>
      <c r="K108" s="11">
        <f t="shared" si="38"/>
        <v>0</v>
      </c>
      <c r="L108" s="11">
        <f t="shared" si="38"/>
        <v>0</v>
      </c>
      <c r="M108" s="11">
        <f t="shared" si="38"/>
        <v>0</v>
      </c>
      <c r="N108" s="11">
        <f t="shared" si="38"/>
        <v>0</v>
      </c>
      <c r="O108" s="11">
        <f t="shared" si="38"/>
        <v>0</v>
      </c>
      <c r="P108" s="11">
        <f t="shared" si="38"/>
        <v>50000</v>
      </c>
    </row>
    <row r="109" spans="1:16" x14ac:dyDescent="0.2">
      <c r="A109" s="13" t="s">
        <v>250</v>
      </c>
      <c r="B109" s="13" t="s">
        <v>251</v>
      </c>
      <c r="C109" s="12"/>
      <c r="D109" s="11" t="s">
        <v>252</v>
      </c>
      <c r="E109" s="11">
        <f>E110</f>
        <v>50000</v>
      </c>
      <c r="F109" s="11">
        <f t="shared" si="38"/>
        <v>0</v>
      </c>
      <c r="G109" s="11">
        <f t="shared" si="38"/>
        <v>0</v>
      </c>
      <c r="H109" s="11">
        <f t="shared" si="38"/>
        <v>0</v>
      </c>
      <c r="I109" s="11">
        <f t="shared" si="38"/>
        <v>0</v>
      </c>
      <c r="J109" s="11">
        <f t="shared" si="38"/>
        <v>0</v>
      </c>
      <c r="K109" s="11">
        <f t="shared" si="38"/>
        <v>0</v>
      </c>
      <c r="L109" s="11">
        <f t="shared" si="38"/>
        <v>0</v>
      </c>
      <c r="M109" s="11">
        <f t="shared" si="38"/>
        <v>0</v>
      </c>
      <c r="N109" s="11">
        <f t="shared" si="38"/>
        <v>0</v>
      </c>
      <c r="O109" s="11">
        <f t="shared" si="38"/>
        <v>0</v>
      </c>
      <c r="P109" s="11">
        <f t="shared" si="38"/>
        <v>50000</v>
      </c>
    </row>
    <row r="110" spans="1:16" x14ac:dyDescent="0.2">
      <c r="A110" s="13" t="s">
        <v>188</v>
      </c>
      <c r="B110" s="13" t="s">
        <v>189</v>
      </c>
      <c r="C110" s="14" t="s">
        <v>74</v>
      </c>
      <c r="D110" s="17" t="s">
        <v>190</v>
      </c>
      <c r="E110" s="15">
        <v>50000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f>E110+J110</f>
        <v>50000</v>
      </c>
    </row>
    <row r="111" spans="1:16" x14ac:dyDescent="0.2">
      <c r="A111" s="9" t="s">
        <v>253</v>
      </c>
      <c r="B111" s="9">
        <v>9000</v>
      </c>
      <c r="C111" s="12"/>
      <c r="D111" s="11" t="s">
        <v>254</v>
      </c>
      <c r="E111" s="11">
        <f>E112</f>
        <v>2773402</v>
      </c>
      <c r="F111" s="11">
        <f t="shared" ref="F111:P112" si="39">F112</f>
        <v>0</v>
      </c>
      <c r="G111" s="11">
        <f t="shared" si="39"/>
        <v>0</v>
      </c>
      <c r="H111" s="11">
        <f t="shared" si="39"/>
        <v>0</v>
      </c>
      <c r="I111" s="11">
        <f t="shared" si="39"/>
        <v>2773402</v>
      </c>
      <c r="J111" s="11">
        <f t="shared" si="39"/>
        <v>0</v>
      </c>
      <c r="K111" s="11">
        <f t="shared" si="39"/>
        <v>0</v>
      </c>
      <c r="L111" s="11">
        <f t="shared" si="39"/>
        <v>0</v>
      </c>
      <c r="M111" s="11">
        <f t="shared" si="39"/>
        <v>0</v>
      </c>
      <c r="N111" s="11">
        <f t="shared" si="39"/>
        <v>0</v>
      </c>
      <c r="O111" s="11">
        <f t="shared" si="39"/>
        <v>0</v>
      </c>
      <c r="P111" s="11">
        <f t="shared" si="39"/>
        <v>2773402</v>
      </c>
    </row>
    <row r="112" spans="1:16" ht="38.25" x14ac:dyDescent="0.2">
      <c r="A112" s="13">
        <v>3719700</v>
      </c>
      <c r="B112" s="13">
        <v>9700</v>
      </c>
      <c r="C112" s="14"/>
      <c r="D112" s="17" t="s">
        <v>255</v>
      </c>
      <c r="E112" s="15">
        <f>E113</f>
        <v>2773402</v>
      </c>
      <c r="F112" s="15">
        <f t="shared" si="39"/>
        <v>0</v>
      </c>
      <c r="G112" s="15">
        <f t="shared" si="39"/>
        <v>0</v>
      </c>
      <c r="H112" s="15">
        <f t="shared" si="39"/>
        <v>0</v>
      </c>
      <c r="I112" s="15">
        <f t="shared" si="39"/>
        <v>2773402</v>
      </c>
      <c r="J112" s="15">
        <f t="shared" si="39"/>
        <v>0</v>
      </c>
      <c r="K112" s="15">
        <f t="shared" si="39"/>
        <v>0</v>
      </c>
      <c r="L112" s="15">
        <f t="shared" si="39"/>
        <v>0</v>
      </c>
      <c r="M112" s="15">
        <f t="shared" si="39"/>
        <v>0</v>
      </c>
      <c r="N112" s="15">
        <f t="shared" si="39"/>
        <v>0</v>
      </c>
      <c r="O112" s="15">
        <f t="shared" si="39"/>
        <v>0</v>
      </c>
      <c r="P112" s="15">
        <f t="shared" si="39"/>
        <v>2773402</v>
      </c>
    </row>
    <row r="113" spans="1:16" x14ac:dyDescent="0.2">
      <c r="A113" s="13" t="s">
        <v>191</v>
      </c>
      <c r="B113" s="13" t="s">
        <v>192</v>
      </c>
      <c r="C113" s="14" t="s">
        <v>75</v>
      </c>
      <c r="D113" s="17" t="s">
        <v>193</v>
      </c>
      <c r="E113" s="15">
        <v>2773402</v>
      </c>
      <c r="F113" s="15">
        <v>0</v>
      </c>
      <c r="G113" s="15">
        <v>0</v>
      </c>
      <c r="H113" s="15">
        <v>0</v>
      </c>
      <c r="I113" s="15">
        <v>2773402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f>E113+J113</f>
        <v>2773402</v>
      </c>
    </row>
    <row r="114" spans="1:16" ht="102" x14ac:dyDescent="0.2">
      <c r="A114" s="13"/>
      <c r="B114" s="13"/>
      <c r="C114" s="14"/>
      <c r="D114" s="17" t="s">
        <v>256</v>
      </c>
      <c r="E114" s="15">
        <f>F114+I114</f>
        <v>2773402</v>
      </c>
      <c r="F114" s="15">
        <v>0</v>
      </c>
      <c r="G114" s="15">
        <v>0</v>
      </c>
      <c r="H114" s="15">
        <v>0</v>
      </c>
      <c r="I114" s="15">
        <v>2773402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f>E114+J114</f>
        <v>2773402</v>
      </c>
    </row>
    <row r="115" spans="1:16" x14ac:dyDescent="0.2">
      <c r="A115" s="24" t="s">
        <v>194</v>
      </c>
      <c r="B115" s="9" t="s">
        <v>194</v>
      </c>
      <c r="C115" s="10" t="s">
        <v>194</v>
      </c>
      <c r="D115" s="25" t="s">
        <v>195</v>
      </c>
      <c r="E115" s="11">
        <f>E17+E41+E70+E98+E104</f>
        <v>92779824</v>
      </c>
      <c r="F115" s="11">
        <f t="shared" ref="F115:P115" si="40">F17+F41+F70+F98+F104</f>
        <v>89956422</v>
      </c>
      <c r="G115" s="11">
        <f t="shared" si="40"/>
        <v>61121705</v>
      </c>
      <c r="H115" s="11">
        <f t="shared" si="40"/>
        <v>5754729</v>
      </c>
      <c r="I115" s="11">
        <f t="shared" si="40"/>
        <v>2773402</v>
      </c>
      <c r="J115" s="11">
        <f t="shared" si="40"/>
        <v>4138774</v>
      </c>
      <c r="K115" s="11">
        <f t="shared" si="40"/>
        <v>2284844</v>
      </c>
      <c r="L115" s="11">
        <f t="shared" si="40"/>
        <v>1773930</v>
      </c>
      <c r="M115" s="11">
        <f t="shared" si="40"/>
        <v>34820</v>
      </c>
      <c r="N115" s="11">
        <f t="shared" si="40"/>
        <v>0</v>
      </c>
      <c r="O115" s="11">
        <f t="shared" si="40"/>
        <v>2364844</v>
      </c>
      <c r="P115" s="11">
        <f t="shared" si="40"/>
        <v>96918598</v>
      </c>
    </row>
    <row r="118" spans="1:16" x14ac:dyDescent="0.2">
      <c r="B118" s="26" t="s">
        <v>196</v>
      </c>
      <c r="I118" s="26" t="s">
        <v>197</v>
      </c>
      <c r="J118" s="27"/>
      <c r="K118" s="27"/>
      <c r="L118" s="27"/>
      <c r="M118" s="27"/>
      <c r="N118" s="27"/>
      <c r="O118" s="27"/>
      <c r="P118" s="27"/>
    </row>
  </sheetData>
  <mergeCells count="23">
    <mergeCell ref="O12:O14"/>
    <mergeCell ref="P11:P14"/>
    <mergeCell ref="M3:O4"/>
    <mergeCell ref="A7:P7"/>
    <mergeCell ref="A8:P8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  <mergeCell ref="A11:A14"/>
    <mergeCell ref="B11:B14"/>
    <mergeCell ref="C11:C14"/>
    <mergeCell ref="D11:D14"/>
    <mergeCell ref="E11:I11"/>
    <mergeCell ref="E12:E14"/>
    <mergeCell ref="F12:F14"/>
    <mergeCell ref="G12:H12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2021-06-01T13:10:46Z</dcterms:created>
  <dcterms:modified xsi:type="dcterms:W3CDTF">2021-06-01T15:29:24Z</dcterms:modified>
</cp:coreProperties>
</file>