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41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2" i="1" l="1"/>
  <c r="E21" i="1"/>
  <c r="P51" i="1"/>
  <c r="F39" i="1" l="1"/>
  <c r="G39" i="1"/>
  <c r="H39" i="1"/>
  <c r="I39" i="1"/>
  <c r="J39" i="1"/>
  <c r="K39" i="1"/>
  <c r="L39" i="1"/>
  <c r="M39" i="1"/>
  <c r="N39" i="1"/>
  <c r="O39" i="1"/>
  <c r="E39" i="1"/>
  <c r="F14" i="1"/>
  <c r="F52" i="1" s="1"/>
  <c r="G14" i="1"/>
  <c r="G52" i="1" s="1"/>
  <c r="H14" i="1"/>
  <c r="H52" i="1" s="1"/>
  <c r="I14" i="1"/>
  <c r="I52" i="1" s="1"/>
  <c r="J14" i="1"/>
  <c r="J52" i="1" s="1"/>
  <c r="K14" i="1"/>
  <c r="K52" i="1" s="1"/>
  <c r="L14" i="1"/>
  <c r="L52" i="1" s="1"/>
  <c r="M14" i="1"/>
  <c r="M52" i="1" s="1"/>
  <c r="N14" i="1"/>
  <c r="N52" i="1" s="1"/>
  <c r="O14" i="1"/>
  <c r="O52" i="1" s="1"/>
  <c r="E14" i="1"/>
  <c r="E52" i="1" s="1"/>
  <c r="P50" i="1"/>
  <c r="F43" i="1"/>
  <c r="G43" i="1"/>
  <c r="H43" i="1"/>
  <c r="I43" i="1"/>
  <c r="J43" i="1"/>
  <c r="K43" i="1"/>
  <c r="L43" i="1"/>
  <c r="M43" i="1"/>
  <c r="N43" i="1"/>
  <c r="O43" i="1"/>
  <c r="E43" i="1"/>
  <c r="F37" i="1"/>
  <c r="G37" i="1"/>
  <c r="H37" i="1"/>
  <c r="I37" i="1"/>
  <c r="J37" i="1"/>
  <c r="K37" i="1"/>
  <c r="L37" i="1"/>
  <c r="M37" i="1"/>
  <c r="N37" i="1"/>
  <c r="O37" i="1"/>
  <c r="E37" i="1"/>
  <c r="P34" i="1"/>
  <c r="F32" i="1"/>
  <c r="G32" i="1"/>
  <c r="H32" i="1"/>
  <c r="I32" i="1"/>
  <c r="J32" i="1"/>
  <c r="K32" i="1"/>
  <c r="L32" i="1"/>
  <c r="M32" i="1"/>
  <c r="N32" i="1"/>
  <c r="O32" i="1"/>
  <c r="E32" i="1"/>
  <c r="F29" i="1"/>
  <c r="G29" i="1"/>
  <c r="H29" i="1"/>
  <c r="I29" i="1"/>
  <c r="J29" i="1"/>
  <c r="K29" i="1"/>
  <c r="L29" i="1"/>
  <c r="M29" i="1"/>
  <c r="N29" i="1"/>
  <c r="O29" i="1"/>
  <c r="E29" i="1"/>
  <c r="F26" i="1"/>
  <c r="G26" i="1"/>
  <c r="H26" i="1"/>
  <c r="I26" i="1"/>
  <c r="J26" i="1"/>
  <c r="K26" i="1"/>
  <c r="L26" i="1"/>
  <c r="M26" i="1"/>
  <c r="N26" i="1"/>
  <c r="O26" i="1"/>
  <c r="E26" i="1"/>
  <c r="P23" i="1"/>
  <c r="P22" i="1"/>
  <c r="P21" i="1"/>
  <c r="E18" i="1"/>
  <c r="F18" i="1"/>
  <c r="G18" i="1"/>
  <c r="H18" i="1"/>
  <c r="I18" i="1"/>
  <c r="J18" i="1"/>
  <c r="K18" i="1"/>
  <c r="L18" i="1"/>
  <c r="M18" i="1"/>
  <c r="N18" i="1"/>
  <c r="O18" i="1"/>
  <c r="F16" i="1"/>
  <c r="G16" i="1"/>
  <c r="H16" i="1"/>
  <c r="I16" i="1"/>
  <c r="J16" i="1"/>
  <c r="K16" i="1"/>
  <c r="L16" i="1"/>
  <c r="M16" i="1"/>
  <c r="N16" i="1"/>
  <c r="O16" i="1"/>
  <c r="E16" i="1"/>
  <c r="P49" i="1" l="1"/>
  <c r="P48" i="1"/>
  <c r="P47" i="1"/>
  <c r="P46" i="1"/>
  <c r="P45" i="1"/>
  <c r="P44" i="1"/>
  <c r="P42" i="1"/>
  <c r="P41" i="1"/>
  <c r="P40" i="1"/>
  <c r="P38" i="1"/>
  <c r="P37" i="1" s="1"/>
  <c r="P36" i="1"/>
  <c r="P35" i="1"/>
  <c r="P33" i="1"/>
  <c r="P31" i="1"/>
  <c r="P30" i="1"/>
  <c r="P28" i="1"/>
  <c r="P27" i="1"/>
  <c r="P26" i="1" s="1"/>
  <c r="P25" i="1"/>
  <c r="P24" i="1"/>
  <c r="P20" i="1"/>
  <c r="P19" i="1"/>
  <c r="P17" i="1"/>
  <c r="P16" i="1" s="1"/>
  <c r="P15" i="1"/>
  <c r="P14" i="1" s="1"/>
  <c r="P52" i="1" s="1"/>
  <c r="P43" i="1" l="1"/>
  <c r="P29" i="1"/>
  <c r="P39" i="1"/>
  <c r="P18" i="1"/>
  <c r="P32" i="1"/>
</calcChain>
</file>

<file path=xl/sharedStrings.xml><?xml version="1.0" encoding="utf-8"?>
<sst xmlns="http://schemas.openxmlformats.org/spreadsheetml/2006/main" count="157" uniqueCount="139">
  <si>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</si>
  <si>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</si>
  <si>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</si>
  <si>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</si>
  <si>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</si>
  <si>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</si>
  <si>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</si>
  <si>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</si>
  <si>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</si>
  <si>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</si>
  <si>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</si>
  <si>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</si>
  <si>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</si>
  <si>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</si>
  <si>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</si>
  <si>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</si>
  <si>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</si>
  <si>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Арбузинська селищна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</si>
  <si>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</si>
  <si>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</si>
  <si>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</si>
  <si>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</si>
  <si>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</si>
  <si>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</si>
  <si>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</si>
  <si>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</si>
  <si>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</si>
  <si>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</si>
  <si>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</si>
  <si>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</si>
  <si>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</si>
  <si>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0111150</t>
  </si>
  <si>
    <t>0990</t>
  </si>
  <si>
    <t>1150</t>
  </si>
  <si>
    <t>Методичне забезпечення діяльності закладів освіти</t>
  </si>
  <si>
    <t>0111162</t>
  </si>
  <si>
    <t>1162</t>
  </si>
  <si>
    <t>Інші програми та заходи у сфері освіти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</si>
  <si>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</si>
  <si>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</si>
  <si>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</si>
  <si>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</si>
  <si>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</si>
  <si>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</si>
  <si>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</si>
  <si>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</si>
  <si>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</si>
  <si>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</si>
  <si>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</si>
  <si>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</si>
  <si>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</si>
  <si>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</si>
  <si>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</si>
  <si>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</si>
  <si>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</si>
  <si>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</si>
  <si>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</si>
  <si>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</si>
  <si>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0115041</t>
  </si>
  <si>
    <t>5041</t>
  </si>
  <si>
    <t>Утримання та фінансова підтримка спортивних споруд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</si>
  <si>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</si>
  <si>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</si>
  <si>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</si>
  <si>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0116030</t>
  </si>
  <si>
    <t>0620</t>
  </si>
  <si>
    <t>6030</t>
  </si>
  <si>
    <t>Організація благоустрою населених пунктів</t>
  </si>
  <si>
    <t>0118220</t>
  </si>
  <si>
    <t>0380</t>
  </si>
  <si>
    <t>8220</t>
  </si>
  <si>
    <t>Заходи та роботи з мобілізаційної підготовки місцевого значення</t>
  </si>
  <si>
    <t>0118340</t>
  </si>
  <si>
    <t>0540</t>
  </si>
  <si>
    <t>8340</t>
  </si>
  <si>
    <t>Природоохоронні заходи за рахунок цільових фондів</t>
  </si>
  <si>
    <t>0118700</t>
  </si>
  <si>
    <t>0133</t>
  </si>
  <si>
    <t>8700</t>
  </si>
  <si>
    <t>Резервний фонд</t>
  </si>
  <si>
    <t>0119130</t>
  </si>
  <si>
    <t>0180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</si>
  <si>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</si>
  <si>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</si>
  <si>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0119310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</si>
  <si>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</si>
  <si>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</si>
  <si>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0119320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</si>
  <si>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</si>
  <si>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</si>
  <si>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</si>
  <si>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</si>
  <si>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</si>
  <si>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</si>
  <si>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</si>
  <si>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</si>
  <si>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0119770</t>
  </si>
  <si>
    <t>9770</t>
  </si>
  <si>
    <t>Інші субвенції з місцевого бюджету</t>
  </si>
  <si>
    <t>X</t>
  </si>
  <si>
    <t>УСЬОГО</t>
  </si>
  <si>
    <t>Секретар Арбузинської селищної ради</t>
  </si>
  <si>
    <t>Ніколаєнко Є.А.</t>
  </si>
  <si>
    <t>(код бюджету)</t>
  </si>
  <si>
    <t>до рішення Арбузинської селищної ради</t>
  </si>
  <si>
    <t>"Про внесення змін до селищного бюджету на 2020 рік"</t>
  </si>
  <si>
    <t>УТОЧНЕНИЙ РОЗПОДІЛ</t>
  </si>
  <si>
    <t>видатків Арбузинського селищного бюджету на 2020 рік</t>
  </si>
  <si>
    <t>14528000000</t>
  </si>
  <si>
    <t>ХХVIІІ позачергової сесії 8 скликання від 07.02.2020 року №1</t>
  </si>
  <si>
    <t>0110100</t>
  </si>
  <si>
    <t>0100</t>
  </si>
  <si>
    <t>Державне управління</t>
  </si>
  <si>
    <t>0111000</t>
  </si>
  <si>
    <t>1000</t>
  </si>
  <si>
    <t>Освіта</t>
  </si>
  <si>
    <t>в тому числі за рахунок освітньої субвенції</t>
  </si>
  <si>
    <t>в тому числі 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</si>
  <si>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 тому числі за рахунок субвенції з Арбузинського районного бюджету</t>
  </si>
  <si>
    <t>0113000</t>
  </si>
  <si>
    <t>3000</t>
  </si>
  <si>
    <t>Соціальний захист та соціальне забезпечення</t>
  </si>
  <si>
    <t>0114000</t>
  </si>
  <si>
    <t>4000</t>
  </si>
  <si>
    <t>Культура і мистецтво</t>
  </si>
  <si>
    <t>0115000</t>
  </si>
  <si>
    <t>5000</t>
  </si>
  <si>
    <t>Фізична культура і спорт</t>
  </si>
  <si>
    <t>0116000</t>
  </si>
  <si>
    <t>6000</t>
  </si>
  <si>
    <t>Житолово-комунальне господарство</t>
  </si>
  <si>
    <t>0118000</t>
  </si>
  <si>
    <t>8000</t>
  </si>
  <si>
    <t>Інша діяльність</t>
  </si>
  <si>
    <t>0119000</t>
  </si>
  <si>
    <t>9000</t>
  </si>
  <si>
    <t>Міжбюджетні трансферти</t>
  </si>
  <si>
    <t>в тому числі нерозподілені видатки</t>
  </si>
  <si>
    <t>субвенція Арбузинському районному бюджету на виконання делегованих повноважень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</si>
</sst>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49" fontId="1" fillId="2" borderId="3" xfId="0" quotePrefix="1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/>
    <xf numFmtId="2" fontId="1" fillId="2" borderId="3" xfId="0" quotePrefix="1" applyNumberFormat="1" applyFont="1" applyFill="1" applyBorder="1" applyAlignment="1">
      <alignment vertical="center" wrapText="1"/>
    </xf>
    <xf numFmtId="49" fontId="0" fillId="2" borderId="3" xfId="0" quotePrefix="1" applyNumberFormat="1" applyFill="1" applyBorder="1" applyAlignment="1">
      <alignment horizontal="center" vertical="center" wrapText="1"/>
    </xf>
    <xf numFmtId="49" fontId="1" fillId="2" borderId="3" xfId="0" quotePrefix="1" applyNumberFormat="1" applyFont="1" applyFill="1" applyBorder="1" applyAlignment="1">
      <alignment horizontal="center" vertical="center" wrapText="1"/>
    </xf>
    <xf numFmtId="2" fontId="0" fillId="2" borderId="3" xfId="0" quotePrefix="1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vertical="center" wrapText="1"/>
    </xf>
    <xf numFmtId="2" fontId="0" fillId="2" borderId="3" xfId="0" quotePrefix="1" applyNumberForma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vertical="center" wrapText="1"/>
    </xf>
    <xf numFmtId="0" fontId="0" fillId="2" borderId="3" xfId="0" quotePrefix="1" applyFill="1" applyBorder="1" applyAlignment="1">
      <alignment horizontal="center" vertical="center" wrapText="1"/>
    </xf>
    <xf numFmtId="0" fontId="0" fillId="2" borderId="2" xfId="0" quotePrefix="1" applyFont="1" applyFill="1" applyBorder="1" applyAlignment="1">
      <alignment horizontal="center"/>
    </xf>
    <xf numFmtId="0" fontId="2" fillId="2" borderId="0" xfId="0" applyFont="1" applyFill="1"/>
    <xf numFmtId="0" fontId="0" fillId="2" borderId="3" xfId="0" applyFill="1" applyBorder="1" applyAlignment="1">
      <alignment horizontal="center" vertical="center" wrapText="1"/>
    </xf>
    <xf numFmtId="0" fontId="1" fillId="2" borderId="3" xfId="0" quotePrefix="1" applyFont="1" applyFill="1" applyBorder="1" applyAlignment="1">
      <alignment horizontal="center" vertical="center" wrapText="1"/>
    </xf>
    <xf numFmtId="4" fontId="1" fillId="2" borderId="3" xfId="0" quotePrefix="1" applyNumberFormat="1" applyFont="1" applyFill="1" applyBorder="1" applyAlignment="1">
      <alignment vertical="center" wrapText="1"/>
    </xf>
    <xf numFmtId="4" fontId="0" fillId="2" borderId="3" xfId="0" quotePrefix="1" applyNumberFormat="1" applyFill="1" applyBorder="1" applyAlignment="1">
      <alignment horizontal="center" vertical="center" wrapText="1"/>
    </xf>
    <xf numFmtId="4" fontId="0" fillId="2" borderId="3" xfId="0" quotePrefix="1" applyNumberFormat="1" applyFill="1" applyBorder="1" applyAlignment="1">
      <alignment vertical="center" wrapText="1"/>
    </xf>
    <xf numFmtId="4" fontId="0" fillId="2" borderId="3" xfId="0" applyNumberFormat="1" applyFill="1" applyBorder="1" applyAlignment="1">
      <alignment vertical="center" wrapText="1"/>
    </xf>
    <xf numFmtId="0" fontId="1" fillId="2" borderId="0" xfId="0" applyFont="1" applyFill="1"/>
    <xf numFmtId="4" fontId="0" fillId="2" borderId="0" xfId="0" applyNumberFormat="1" applyFill="1"/>
    <xf numFmtId="0" fontId="1" fillId="2" borderId="0" xfId="0" applyFont="1" applyFill="1" applyAlignment="1">
      <alignment horizontal="left"/>
    </xf>
    <xf numFmtId="2" fontId="1" fillId="2" borderId="1" xfId="0" quotePrefix="1" applyNumberFormat="1" applyFont="1" applyFill="1" applyBorder="1" applyAlignment="1">
      <alignment horizontal="left" vertical="center" wrapText="1"/>
    </xf>
    <xf numFmtId="2" fontId="1" fillId="2" borderId="4" xfId="0" quotePrefix="1" applyNumberFormat="1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workbookViewId="0">
      <selection activeCell="A5" sqref="A5:P5"/>
    </sheetView>
  </sheetViews>
  <sheetFormatPr defaultRowHeight="12.75" x14ac:dyDescent="0.2"/>
  <cols>
    <col min="1" max="3" width="12" style="1" customWidth="1"/>
    <col min="4" max="4" width="40.7109375" style="1" customWidth="1"/>
    <col min="5" max="16" width="13.7109375" style="1" customWidth="1"/>
    <col min="17" max="16384" width="9.140625" style="1"/>
  </cols>
  <sheetData>
    <row r="1" spans="1:16" x14ac:dyDescent="0.2">
      <c r="M1" s="1" t="s">
        <v>0</v>
      </c>
    </row>
    <row r="2" spans="1:16" x14ac:dyDescent="0.2">
      <c r="M2" s="1" t="s">
        <v>104</v>
      </c>
    </row>
    <row r="3" spans="1:16" x14ac:dyDescent="0.2">
      <c r="M3" s="1" t="s">
        <v>105</v>
      </c>
    </row>
    <row r="4" spans="1:16" x14ac:dyDescent="0.2">
      <c r="M4" s="2" t="s">
        <v>109</v>
      </c>
      <c r="N4" s="2"/>
      <c r="O4" s="3"/>
      <c r="P4" s="3"/>
    </row>
    <row r="5" spans="1:16" x14ac:dyDescent="0.2">
      <c r="A5" s="35" t="s">
        <v>106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x14ac:dyDescent="0.2">
      <c r="A6" s="35" t="s">
        <v>107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x14ac:dyDescent="0.2">
      <c r="A7" s="19" t="s">
        <v>108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0" t="s">
        <v>103</v>
      </c>
      <c r="P8" s="5" t="s">
        <v>1</v>
      </c>
    </row>
    <row r="9" spans="1:16" x14ac:dyDescent="0.2">
      <c r="A9" s="37" t="s">
        <v>2</v>
      </c>
      <c r="B9" s="37" t="s">
        <v>3</v>
      </c>
      <c r="C9" s="37" t="s">
        <v>4</v>
      </c>
      <c r="D9" s="32" t="s">
        <v>5</v>
      </c>
      <c r="E9" s="32" t="s">
        <v>6</v>
      </c>
      <c r="F9" s="32"/>
      <c r="G9" s="32"/>
      <c r="H9" s="32"/>
      <c r="I9" s="32"/>
      <c r="J9" s="32" t="s">
        <v>13</v>
      </c>
      <c r="K9" s="32"/>
      <c r="L9" s="32"/>
      <c r="M9" s="32"/>
      <c r="N9" s="32"/>
      <c r="O9" s="32"/>
      <c r="P9" s="32" t="s">
        <v>15</v>
      </c>
    </row>
    <row r="10" spans="1:16" x14ac:dyDescent="0.2">
      <c r="A10" s="32"/>
      <c r="B10" s="32"/>
      <c r="C10" s="32"/>
      <c r="D10" s="32"/>
      <c r="E10" s="32" t="s">
        <v>7</v>
      </c>
      <c r="F10" s="32" t="s">
        <v>8</v>
      </c>
      <c r="G10" s="32" t="s">
        <v>9</v>
      </c>
      <c r="H10" s="32"/>
      <c r="I10" s="32" t="s">
        <v>12</v>
      </c>
      <c r="J10" s="32" t="s">
        <v>7</v>
      </c>
      <c r="K10" s="32" t="s">
        <v>14</v>
      </c>
      <c r="L10" s="32" t="s">
        <v>8</v>
      </c>
      <c r="M10" s="32" t="s">
        <v>9</v>
      </c>
      <c r="N10" s="32"/>
      <c r="O10" s="32" t="s">
        <v>12</v>
      </c>
      <c r="P10" s="32"/>
    </row>
    <row r="11" spans="1:16" x14ac:dyDescent="0.2">
      <c r="A11" s="32"/>
      <c r="B11" s="32"/>
      <c r="C11" s="32"/>
      <c r="D11" s="32"/>
      <c r="E11" s="32"/>
      <c r="F11" s="32"/>
      <c r="G11" s="32" t="s">
        <v>10</v>
      </c>
      <c r="H11" s="32" t="s">
        <v>11</v>
      </c>
      <c r="I11" s="32"/>
      <c r="J11" s="32"/>
      <c r="K11" s="32"/>
      <c r="L11" s="32"/>
      <c r="M11" s="32" t="s">
        <v>10</v>
      </c>
      <c r="N11" s="32" t="s">
        <v>11</v>
      </c>
      <c r="O11" s="32"/>
      <c r="P11" s="32"/>
    </row>
    <row r="12" spans="1:16" ht="44.25" customHeight="1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21">
        <v>14</v>
      </c>
      <c r="O13" s="21">
        <v>15</v>
      </c>
      <c r="P13" s="21">
        <v>16</v>
      </c>
    </row>
    <row r="14" spans="1:16" x14ac:dyDescent="0.2">
      <c r="A14" s="22" t="s">
        <v>16</v>
      </c>
      <c r="B14" s="15"/>
      <c r="C14" s="16"/>
      <c r="D14" s="23" t="s">
        <v>17</v>
      </c>
      <c r="E14" s="17">
        <f>E15</f>
        <v>56532445</v>
      </c>
      <c r="F14" s="17">
        <f t="shared" ref="F14:P14" si="0">F15</f>
        <v>56512445</v>
      </c>
      <c r="G14" s="17">
        <f t="shared" si="0"/>
        <v>29269327</v>
      </c>
      <c r="H14" s="17">
        <f t="shared" si="0"/>
        <v>4376912</v>
      </c>
      <c r="I14" s="17">
        <f t="shared" si="0"/>
        <v>0</v>
      </c>
      <c r="J14" s="17">
        <f t="shared" si="0"/>
        <v>1608224</v>
      </c>
      <c r="K14" s="17">
        <f t="shared" si="0"/>
        <v>0</v>
      </c>
      <c r="L14" s="17">
        <f t="shared" si="0"/>
        <v>1608224</v>
      </c>
      <c r="M14" s="17">
        <f t="shared" si="0"/>
        <v>123698</v>
      </c>
      <c r="N14" s="17">
        <f t="shared" si="0"/>
        <v>0</v>
      </c>
      <c r="O14" s="17">
        <f t="shared" si="0"/>
        <v>0</v>
      </c>
      <c r="P14" s="17">
        <f t="shared" si="0"/>
        <v>58140669</v>
      </c>
    </row>
    <row r="15" spans="1:16" x14ac:dyDescent="0.2">
      <c r="A15" s="22" t="s">
        <v>18</v>
      </c>
      <c r="B15" s="15"/>
      <c r="C15" s="16"/>
      <c r="D15" s="23" t="s">
        <v>17</v>
      </c>
      <c r="E15" s="17">
        <v>56532445</v>
      </c>
      <c r="F15" s="17">
        <v>56512445</v>
      </c>
      <c r="G15" s="17">
        <v>29269327</v>
      </c>
      <c r="H15" s="17">
        <v>4376912</v>
      </c>
      <c r="I15" s="17">
        <v>0</v>
      </c>
      <c r="J15" s="17">
        <v>1608224</v>
      </c>
      <c r="K15" s="17">
        <v>0</v>
      </c>
      <c r="L15" s="17">
        <v>1608224</v>
      </c>
      <c r="M15" s="17">
        <v>123698</v>
      </c>
      <c r="N15" s="17">
        <v>0</v>
      </c>
      <c r="O15" s="17">
        <v>0</v>
      </c>
      <c r="P15" s="17">
        <f>E15+J15</f>
        <v>58140669</v>
      </c>
    </row>
    <row r="16" spans="1:16" x14ac:dyDescent="0.2">
      <c r="A16" s="6" t="s">
        <v>110</v>
      </c>
      <c r="B16" s="7" t="s">
        <v>111</v>
      </c>
      <c r="C16" s="8" t="s">
        <v>112</v>
      </c>
      <c r="D16" s="9"/>
      <c r="E16" s="17">
        <f>E17</f>
        <v>5394724</v>
      </c>
      <c r="F16" s="17">
        <f t="shared" ref="F16:P16" si="1">F17</f>
        <v>5394724</v>
      </c>
      <c r="G16" s="17">
        <f t="shared" si="1"/>
        <v>4143485</v>
      </c>
      <c r="H16" s="17">
        <f t="shared" si="1"/>
        <v>135636</v>
      </c>
      <c r="I16" s="17">
        <f t="shared" si="1"/>
        <v>0</v>
      </c>
      <c r="J16" s="17">
        <f t="shared" si="1"/>
        <v>0</v>
      </c>
      <c r="K16" s="17">
        <f t="shared" si="1"/>
        <v>0</v>
      </c>
      <c r="L16" s="17">
        <f t="shared" si="1"/>
        <v>0</v>
      </c>
      <c r="M16" s="17">
        <f t="shared" si="1"/>
        <v>0</v>
      </c>
      <c r="N16" s="17">
        <f t="shared" si="1"/>
        <v>0</v>
      </c>
      <c r="O16" s="17">
        <f t="shared" si="1"/>
        <v>0</v>
      </c>
      <c r="P16" s="17">
        <f t="shared" si="1"/>
        <v>5394724</v>
      </c>
    </row>
    <row r="17" spans="1:16" ht="63.75" x14ac:dyDescent="0.2">
      <c r="A17" s="18" t="s">
        <v>19</v>
      </c>
      <c r="B17" s="18" t="s">
        <v>21</v>
      </c>
      <c r="C17" s="24" t="s">
        <v>20</v>
      </c>
      <c r="D17" s="25" t="s">
        <v>22</v>
      </c>
      <c r="E17" s="26">
        <v>5394724</v>
      </c>
      <c r="F17" s="26">
        <v>5394724</v>
      </c>
      <c r="G17" s="26">
        <v>4143485</v>
      </c>
      <c r="H17" s="26">
        <v>135636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f>E17+J17</f>
        <v>5394724</v>
      </c>
    </row>
    <row r="18" spans="1:16" x14ac:dyDescent="0.2">
      <c r="A18" s="11" t="s">
        <v>113</v>
      </c>
      <c r="B18" s="6" t="s">
        <v>114</v>
      </c>
      <c r="C18" s="33" t="s">
        <v>115</v>
      </c>
      <c r="D18" s="34"/>
      <c r="E18" s="17">
        <f t="shared" ref="E18:P18" si="2">E19+E20+E24+E25</f>
        <v>35166598</v>
      </c>
      <c r="F18" s="17">
        <f t="shared" si="2"/>
        <v>35166598</v>
      </c>
      <c r="G18" s="17">
        <f t="shared" si="2"/>
        <v>23683403</v>
      </c>
      <c r="H18" s="17">
        <f t="shared" si="2"/>
        <v>3111199</v>
      </c>
      <c r="I18" s="17">
        <f t="shared" si="2"/>
        <v>0</v>
      </c>
      <c r="J18" s="17">
        <f t="shared" si="2"/>
        <v>1435562</v>
      </c>
      <c r="K18" s="17">
        <f t="shared" si="2"/>
        <v>0</v>
      </c>
      <c r="L18" s="17">
        <f t="shared" si="2"/>
        <v>1435562</v>
      </c>
      <c r="M18" s="17">
        <f t="shared" si="2"/>
        <v>0</v>
      </c>
      <c r="N18" s="17">
        <f t="shared" si="2"/>
        <v>0</v>
      </c>
      <c r="O18" s="17">
        <f t="shared" si="2"/>
        <v>0</v>
      </c>
      <c r="P18" s="17">
        <f t="shared" si="2"/>
        <v>36602160</v>
      </c>
    </row>
    <row r="19" spans="1:16" x14ac:dyDescent="0.2">
      <c r="A19" s="18" t="s">
        <v>23</v>
      </c>
      <c r="B19" s="18" t="s">
        <v>25</v>
      </c>
      <c r="C19" s="24" t="s">
        <v>24</v>
      </c>
      <c r="D19" s="25" t="s">
        <v>26</v>
      </c>
      <c r="E19" s="26">
        <v>2203764</v>
      </c>
      <c r="F19" s="26">
        <v>2203764</v>
      </c>
      <c r="G19" s="26">
        <v>1390380</v>
      </c>
      <c r="H19" s="26">
        <v>180434</v>
      </c>
      <c r="I19" s="26">
        <v>0</v>
      </c>
      <c r="J19" s="26">
        <v>112000</v>
      </c>
      <c r="K19" s="26">
        <v>0</v>
      </c>
      <c r="L19" s="26">
        <v>112000</v>
      </c>
      <c r="M19" s="26">
        <v>0</v>
      </c>
      <c r="N19" s="26">
        <v>0</v>
      </c>
      <c r="O19" s="26">
        <v>0</v>
      </c>
      <c r="P19" s="26">
        <f>E19+J19</f>
        <v>2315764</v>
      </c>
    </row>
    <row r="20" spans="1:16" ht="51" x14ac:dyDescent="0.2">
      <c r="A20" s="18" t="s">
        <v>27</v>
      </c>
      <c r="B20" s="18" t="s">
        <v>29</v>
      </c>
      <c r="C20" s="24" t="s">
        <v>28</v>
      </c>
      <c r="D20" s="25" t="s">
        <v>30</v>
      </c>
      <c r="E20" s="26">
        <v>31822437</v>
      </c>
      <c r="F20" s="26">
        <v>31822437</v>
      </c>
      <c r="G20" s="26">
        <v>21854497</v>
      </c>
      <c r="H20" s="26">
        <v>2920828</v>
      </c>
      <c r="I20" s="26">
        <v>0</v>
      </c>
      <c r="J20" s="26">
        <v>1323562</v>
      </c>
      <c r="K20" s="26">
        <v>0</v>
      </c>
      <c r="L20" s="26">
        <v>1323562</v>
      </c>
      <c r="M20" s="26">
        <v>0</v>
      </c>
      <c r="N20" s="26">
        <v>0</v>
      </c>
      <c r="O20" s="26">
        <v>0</v>
      </c>
      <c r="P20" s="26">
        <f>E20+J20</f>
        <v>33145999</v>
      </c>
    </row>
    <row r="21" spans="1:16" x14ac:dyDescent="0.2">
      <c r="A21" s="10"/>
      <c r="B21" s="10"/>
      <c r="C21" s="12"/>
      <c r="D21" s="13" t="s">
        <v>116</v>
      </c>
      <c r="E21" s="13">
        <f>F21</f>
        <v>17941644</v>
      </c>
      <c r="F21" s="13">
        <v>17941644</v>
      </c>
      <c r="G21" s="13">
        <v>14706265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f>E21+J21</f>
        <v>17941644</v>
      </c>
    </row>
    <row r="22" spans="1:16" ht="76.5" x14ac:dyDescent="0.2">
      <c r="A22" s="10"/>
      <c r="B22" s="10"/>
      <c r="C22" s="12"/>
      <c r="D22" s="13" t="s">
        <v>117</v>
      </c>
      <c r="E22" s="13">
        <f>F22</f>
        <v>1512729</v>
      </c>
      <c r="F22" s="13">
        <v>1512729</v>
      </c>
      <c r="G22" s="13">
        <v>1239942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f t="shared" ref="P22:P23" si="3">E22+J22</f>
        <v>1512729</v>
      </c>
    </row>
    <row r="23" spans="1:16" ht="25.5" customHeight="1" x14ac:dyDescent="0.2">
      <c r="A23" s="10"/>
      <c r="B23" s="10"/>
      <c r="C23" s="12"/>
      <c r="D23" s="13" t="s">
        <v>118</v>
      </c>
      <c r="E23" s="13">
        <v>139526</v>
      </c>
      <c r="F23" s="13">
        <v>139526</v>
      </c>
      <c r="G23" s="13">
        <v>69556</v>
      </c>
      <c r="H23" s="13">
        <v>36700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f t="shared" si="3"/>
        <v>139526</v>
      </c>
    </row>
    <row r="24" spans="1:16" ht="25.5" x14ac:dyDescent="0.2">
      <c r="A24" s="18" t="s">
        <v>31</v>
      </c>
      <c r="B24" s="18" t="s">
        <v>33</v>
      </c>
      <c r="C24" s="24" t="s">
        <v>32</v>
      </c>
      <c r="D24" s="25" t="s">
        <v>34</v>
      </c>
      <c r="E24" s="26">
        <v>554587</v>
      </c>
      <c r="F24" s="26">
        <v>554587</v>
      </c>
      <c r="G24" s="26">
        <v>438526</v>
      </c>
      <c r="H24" s="26">
        <v>9937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f>E24+J24</f>
        <v>554587</v>
      </c>
    </row>
    <row r="25" spans="1:16" x14ac:dyDescent="0.2">
      <c r="A25" s="18" t="s">
        <v>35</v>
      </c>
      <c r="B25" s="18" t="s">
        <v>36</v>
      </c>
      <c r="C25" s="24" t="s">
        <v>32</v>
      </c>
      <c r="D25" s="25" t="s">
        <v>37</v>
      </c>
      <c r="E25" s="26">
        <v>585810</v>
      </c>
      <c r="F25" s="26">
        <v>585810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f>E25+J25</f>
        <v>585810</v>
      </c>
    </row>
    <row r="26" spans="1:16" ht="12.75" customHeight="1" x14ac:dyDescent="0.2">
      <c r="A26" s="11" t="s">
        <v>119</v>
      </c>
      <c r="B26" s="11" t="s">
        <v>120</v>
      </c>
      <c r="C26" s="30" t="s">
        <v>121</v>
      </c>
      <c r="D26" s="31"/>
      <c r="E26" s="17">
        <f>E27+E28</f>
        <v>259722</v>
      </c>
      <c r="F26" s="17">
        <f t="shared" ref="F26:P26" si="4">F27+F28</f>
        <v>259722</v>
      </c>
      <c r="G26" s="17">
        <f t="shared" si="4"/>
        <v>147313</v>
      </c>
      <c r="H26" s="17">
        <f t="shared" si="4"/>
        <v>0</v>
      </c>
      <c r="I26" s="17">
        <f t="shared" si="4"/>
        <v>0</v>
      </c>
      <c r="J26" s="17">
        <f t="shared" si="4"/>
        <v>150912</v>
      </c>
      <c r="K26" s="17">
        <f t="shared" si="4"/>
        <v>0</v>
      </c>
      <c r="L26" s="17">
        <f t="shared" si="4"/>
        <v>150912</v>
      </c>
      <c r="M26" s="17">
        <f t="shared" si="4"/>
        <v>123698</v>
      </c>
      <c r="N26" s="17">
        <f t="shared" si="4"/>
        <v>0</v>
      </c>
      <c r="O26" s="17">
        <f t="shared" si="4"/>
        <v>0</v>
      </c>
      <c r="P26" s="17">
        <f t="shared" si="4"/>
        <v>410634</v>
      </c>
    </row>
    <row r="27" spans="1:16" x14ac:dyDescent="0.2">
      <c r="A27" s="18" t="s">
        <v>38</v>
      </c>
      <c r="B27" s="18" t="s">
        <v>40</v>
      </c>
      <c r="C27" s="24" t="s">
        <v>39</v>
      </c>
      <c r="D27" s="25" t="s">
        <v>41</v>
      </c>
      <c r="E27" s="26">
        <v>179722</v>
      </c>
      <c r="F27" s="26">
        <v>179722</v>
      </c>
      <c r="G27" s="26">
        <v>147313</v>
      </c>
      <c r="H27" s="26">
        <v>0</v>
      </c>
      <c r="I27" s="26">
        <v>0</v>
      </c>
      <c r="J27" s="26">
        <v>150912</v>
      </c>
      <c r="K27" s="26">
        <v>0</v>
      </c>
      <c r="L27" s="26">
        <v>150912</v>
      </c>
      <c r="M27" s="26">
        <v>123698</v>
      </c>
      <c r="N27" s="26">
        <v>0</v>
      </c>
      <c r="O27" s="26">
        <v>0</v>
      </c>
      <c r="P27" s="26">
        <f>E27+J27</f>
        <v>330634</v>
      </c>
    </row>
    <row r="28" spans="1:16" ht="25.5" x14ac:dyDescent="0.2">
      <c r="A28" s="18" t="s">
        <v>42</v>
      </c>
      <c r="B28" s="18" t="s">
        <v>44</v>
      </c>
      <c r="C28" s="24" t="s">
        <v>43</v>
      </c>
      <c r="D28" s="25" t="s">
        <v>45</v>
      </c>
      <c r="E28" s="26">
        <v>80000</v>
      </c>
      <c r="F28" s="26">
        <v>80000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f>E28+J28</f>
        <v>80000</v>
      </c>
    </row>
    <row r="29" spans="1:16" s="27" customFormat="1" ht="12.75" customHeight="1" x14ac:dyDescent="0.2">
      <c r="A29" s="11" t="s">
        <v>122</v>
      </c>
      <c r="B29" s="11" t="s">
        <v>123</v>
      </c>
      <c r="C29" s="30" t="s">
        <v>124</v>
      </c>
      <c r="D29" s="31"/>
      <c r="E29" s="17">
        <f>E30+E31</f>
        <v>646963</v>
      </c>
      <c r="F29" s="17">
        <f t="shared" ref="F29:P29" si="5">F30+F31</f>
        <v>646963</v>
      </c>
      <c r="G29" s="17">
        <f t="shared" si="5"/>
        <v>373065</v>
      </c>
      <c r="H29" s="17">
        <f t="shared" si="5"/>
        <v>24389</v>
      </c>
      <c r="I29" s="17">
        <f t="shared" si="5"/>
        <v>0</v>
      </c>
      <c r="J29" s="17">
        <f t="shared" si="5"/>
        <v>0</v>
      </c>
      <c r="K29" s="17">
        <f t="shared" si="5"/>
        <v>0</v>
      </c>
      <c r="L29" s="17">
        <f t="shared" si="5"/>
        <v>0</v>
      </c>
      <c r="M29" s="17">
        <f t="shared" si="5"/>
        <v>0</v>
      </c>
      <c r="N29" s="17">
        <f t="shared" si="5"/>
        <v>0</v>
      </c>
      <c r="O29" s="17">
        <f t="shared" si="5"/>
        <v>0</v>
      </c>
      <c r="P29" s="17">
        <f t="shared" si="5"/>
        <v>646963</v>
      </c>
    </row>
    <row r="30" spans="1:16" ht="38.25" x14ac:dyDescent="0.2">
      <c r="A30" s="18" t="s">
        <v>46</v>
      </c>
      <c r="B30" s="18" t="s">
        <v>48</v>
      </c>
      <c r="C30" s="24" t="s">
        <v>47</v>
      </c>
      <c r="D30" s="25" t="s">
        <v>49</v>
      </c>
      <c r="E30" s="26">
        <v>500263</v>
      </c>
      <c r="F30" s="26">
        <v>500263</v>
      </c>
      <c r="G30" s="26">
        <v>373065</v>
      </c>
      <c r="H30" s="26">
        <v>24389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f>E30+J30</f>
        <v>500263</v>
      </c>
    </row>
    <row r="31" spans="1:16" x14ac:dyDescent="0.2">
      <c r="A31" s="18" t="s">
        <v>50</v>
      </c>
      <c r="B31" s="18" t="s">
        <v>52</v>
      </c>
      <c r="C31" s="24" t="s">
        <v>51</v>
      </c>
      <c r="D31" s="25" t="s">
        <v>53</v>
      </c>
      <c r="E31" s="26">
        <v>146700</v>
      </c>
      <c r="F31" s="26">
        <v>146700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f>E31+J31</f>
        <v>146700</v>
      </c>
    </row>
    <row r="32" spans="1:16" x14ac:dyDescent="0.2">
      <c r="A32" s="11" t="s">
        <v>125</v>
      </c>
      <c r="B32" s="11" t="s">
        <v>126</v>
      </c>
      <c r="C32" s="30" t="s">
        <v>127</v>
      </c>
      <c r="D32" s="31"/>
      <c r="E32" s="17">
        <f>E33+E35+E36</f>
        <v>1170003</v>
      </c>
      <c r="F32" s="17">
        <f t="shared" ref="F32:P32" si="6">F33+F35+F36</f>
        <v>1170003</v>
      </c>
      <c r="G32" s="17">
        <f t="shared" si="6"/>
        <v>922061</v>
      </c>
      <c r="H32" s="17">
        <f t="shared" si="6"/>
        <v>2988</v>
      </c>
      <c r="I32" s="17">
        <f t="shared" si="6"/>
        <v>0</v>
      </c>
      <c r="J32" s="17">
        <f t="shared" si="6"/>
        <v>0</v>
      </c>
      <c r="K32" s="17">
        <f t="shared" si="6"/>
        <v>0</v>
      </c>
      <c r="L32" s="17">
        <f t="shared" si="6"/>
        <v>0</v>
      </c>
      <c r="M32" s="17">
        <f t="shared" si="6"/>
        <v>0</v>
      </c>
      <c r="N32" s="17">
        <f t="shared" si="6"/>
        <v>0</v>
      </c>
      <c r="O32" s="17">
        <f t="shared" si="6"/>
        <v>0</v>
      </c>
      <c r="P32" s="17">
        <f t="shared" si="6"/>
        <v>1170003</v>
      </c>
    </row>
    <row r="33" spans="1:16" ht="38.25" x14ac:dyDescent="0.2">
      <c r="A33" s="18" t="s">
        <v>54</v>
      </c>
      <c r="B33" s="18" t="s">
        <v>56</v>
      </c>
      <c r="C33" s="24" t="s">
        <v>55</v>
      </c>
      <c r="D33" s="25" t="s">
        <v>57</v>
      </c>
      <c r="E33" s="26">
        <v>1003856</v>
      </c>
      <c r="F33" s="26">
        <v>1003856</v>
      </c>
      <c r="G33" s="26">
        <v>804062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f>E33+J33</f>
        <v>1003856</v>
      </c>
    </row>
    <row r="34" spans="1:16" ht="25.5" customHeight="1" x14ac:dyDescent="0.2">
      <c r="A34" s="10"/>
      <c r="B34" s="10"/>
      <c r="C34" s="12"/>
      <c r="D34" s="13" t="s">
        <v>118</v>
      </c>
      <c r="E34" s="13">
        <v>79419</v>
      </c>
      <c r="F34" s="13">
        <v>79419</v>
      </c>
      <c r="G34" s="13">
        <v>65097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f t="shared" ref="P34" si="7">E34+J34</f>
        <v>79419</v>
      </c>
    </row>
    <row r="35" spans="1:16" ht="25.5" x14ac:dyDescent="0.2">
      <c r="A35" s="18" t="s">
        <v>58</v>
      </c>
      <c r="B35" s="18" t="s">
        <v>59</v>
      </c>
      <c r="C35" s="24" t="s">
        <v>55</v>
      </c>
      <c r="D35" s="25" t="s">
        <v>60</v>
      </c>
      <c r="E35" s="26">
        <v>151547</v>
      </c>
      <c r="F35" s="26">
        <v>151547</v>
      </c>
      <c r="G35" s="26">
        <v>117999</v>
      </c>
      <c r="H35" s="26">
        <v>2988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f>E35+J35</f>
        <v>151547</v>
      </c>
    </row>
    <row r="36" spans="1:16" ht="51" x14ac:dyDescent="0.2">
      <c r="A36" s="18" t="s">
        <v>61</v>
      </c>
      <c r="B36" s="18" t="s">
        <v>62</v>
      </c>
      <c r="C36" s="24" t="s">
        <v>55</v>
      </c>
      <c r="D36" s="25" t="s">
        <v>63</v>
      </c>
      <c r="E36" s="26">
        <v>14600</v>
      </c>
      <c r="F36" s="26">
        <v>14600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f>E36+J36</f>
        <v>14600</v>
      </c>
    </row>
    <row r="37" spans="1:16" x14ac:dyDescent="0.2">
      <c r="A37" s="11" t="s">
        <v>128</v>
      </c>
      <c r="B37" s="11" t="s">
        <v>129</v>
      </c>
      <c r="C37" s="30" t="s">
        <v>130</v>
      </c>
      <c r="D37" s="31"/>
      <c r="E37" s="17">
        <f>E38</f>
        <v>2359946</v>
      </c>
      <c r="F37" s="17">
        <f t="shared" ref="F37:P37" si="8">F38</f>
        <v>2359946</v>
      </c>
      <c r="G37" s="17">
        <f t="shared" si="8"/>
        <v>0</v>
      </c>
      <c r="H37" s="17">
        <f t="shared" si="8"/>
        <v>1102700</v>
      </c>
      <c r="I37" s="17">
        <f t="shared" si="8"/>
        <v>0</v>
      </c>
      <c r="J37" s="17">
        <f t="shared" si="8"/>
        <v>0</v>
      </c>
      <c r="K37" s="17">
        <f t="shared" si="8"/>
        <v>0</v>
      </c>
      <c r="L37" s="17">
        <f t="shared" si="8"/>
        <v>0</v>
      </c>
      <c r="M37" s="17">
        <f t="shared" si="8"/>
        <v>0</v>
      </c>
      <c r="N37" s="17">
        <f t="shared" si="8"/>
        <v>0</v>
      </c>
      <c r="O37" s="17">
        <f t="shared" si="8"/>
        <v>0</v>
      </c>
      <c r="P37" s="17">
        <f t="shared" si="8"/>
        <v>2359946</v>
      </c>
    </row>
    <row r="38" spans="1:16" x14ac:dyDescent="0.2">
      <c r="A38" s="18" t="s">
        <v>64</v>
      </c>
      <c r="B38" s="18" t="s">
        <v>66</v>
      </c>
      <c r="C38" s="24" t="s">
        <v>65</v>
      </c>
      <c r="D38" s="25" t="s">
        <v>67</v>
      </c>
      <c r="E38" s="26">
        <v>2359946</v>
      </c>
      <c r="F38" s="26">
        <v>2359946</v>
      </c>
      <c r="G38" s="26">
        <v>0</v>
      </c>
      <c r="H38" s="26">
        <v>1102700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f>E38+J38</f>
        <v>2359946</v>
      </c>
    </row>
    <row r="39" spans="1:16" x14ac:dyDescent="0.2">
      <c r="A39" s="11" t="s">
        <v>131</v>
      </c>
      <c r="B39" s="11" t="s">
        <v>132</v>
      </c>
      <c r="C39" s="30" t="s">
        <v>133</v>
      </c>
      <c r="D39" s="31"/>
      <c r="E39" s="17">
        <f>E40+E41+E42</f>
        <v>55000</v>
      </c>
      <c r="F39" s="17">
        <f t="shared" ref="F39:P39" si="9">F40+F41+F42</f>
        <v>35000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21750</v>
      </c>
      <c r="K39" s="17">
        <f t="shared" si="9"/>
        <v>0</v>
      </c>
      <c r="L39" s="17">
        <f t="shared" si="9"/>
        <v>21750</v>
      </c>
      <c r="M39" s="17">
        <f t="shared" si="9"/>
        <v>0</v>
      </c>
      <c r="N39" s="17">
        <f t="shared" si="9"/>
        <v>0</v>
      </c>
      <c r="O39" s="17">
        <f t="shared" si="9"/>
        <v>0</v>
      </c>
      <c r="P39" s="17">
        <f t="shared" si="9"/>
        <v>76750</v>
      </c>
    </row>
    <row r="40" spans="1:16" ht="25.5" customHeight="1" x14ac:dyDescent="0.2">
      <c r="A40" s="18" t="s">
        <v>68</v>
      </c>
      <c r="B40" s="18" t="s">
        <v>70</v>
      </c>
      <c r="C40" s="24" t="s">
        <v>69</v>
      </c>
      <c r="D40" s="25" t="s">
        <v>71</v>
      </c>
      <c r="E40" s="26">
        <v>35000</v>
      </c>
      <c r="F40" s="26">
        <v>35000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f>E40+J40</f>
        <v>35000</v>
      </c>
    </row>
    <row r="41" spans="1:16" ht="25.5" x14ac:dyDescent="0.2">
      <c r="A41" s="18" t="s">
        <v>72</v>
      </c>
      <c r="B41" s="18" t="s">
        <v>74</v>
      </c>
      <c r="C41" s="24" t="s">
        <v>73</v>
      </c>
      <c r="D41" s="25" t="s">
        <v>75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21750</v>
      </c>
      <c r="K41" s="26">
        <v>0</v>
      </c>
      <c r="L41" s="26">
        <v>21750</v>
      </c>
      <c r="M41" s="26">
        <v>0</v>
      </c>
      <c r="N41" s="26">
        <v>0</v>
      </c>
      <c r="O41" s="26">
        <v>0</v>
      </c>
      <c r="P41" s="26">
        <f>E41+J41</f>
        <v>21750</v>
      </c>
    </row>
    <row r="42" spans="1:16" x14ac:dyDescent="0.2">
      <c r="A42" s="18" t="s">
        <v>76</v>
      </c>
      <c r="B42" s="18" t="s">
        <v>78</v>
      </c>
      <c r="C42" s="24" t="s">
        <v>77</v>
      </c>
      <c r="D42" s="25" t="s">
        <v>79</v>
      </c>
      <c r="E42" s="26">
        <v>20000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f>E42+J42</f>
        <v>20000</v>
      </c>
    </row>
    <row r="43" spans="1:16" x14ac:dyDescent="0.2">
      <c r="A43" s="11" t="s">
        <v>134</v>
      </c>
      <c r="B43" s="11" t="s">
        <v>135</v>
      </c>
      <c r="C43" s="30" t="s">
        <v>136</v>
      </c>
      <c r="D43" s="31"/>
      <c r="E43" s="17">
        <f t="shared" ref="E43:P43" si="10">E44+E45+E46+E47+E48+E49</f>
        <v>11479489</v>
      </c>
      <c r="F43" s="17">
        <f t="shared" si="10"/>
        <v>11479489</v>
      </c>
      <c r="G43" s="17">
        <f t="shared" si="10"/>
        <v>0</v>
      </c>
      <c r="H43" s="17">
        <f t="shared" si="10"/>
        <v>0</v>
      </c>
      <c r="I43" s="17">
        <f t="shared" si="10"/>
        <v>0</v>
      </c>
      <c r="J43" s="17">
        <f t="shared" si="10"/>
        <v>0</v>
      </c>
      <c r="K43" s="17">
        <f t="shared" si="10"/>
        <v>0</v>
      </c>
      <c r="L43" s="17">
        <f t="shared" si="10"/>
        <v>0</v>
      </c>
      <c r="M43" s="17">
        <f t="shared" si="10"/>
        <v>0</v>
      </c>
      <c r="N43" s="17">
        <f t="shared" si="10"/>
        <v>0</v>
      </c>
      <c r="O43" s="17">
        <f t="shared" si="10"/>
        <v>0</v>
      </c>
      <c r="P43" s="17">
        <f t="shared" si="10"/>
        <v>11479489</v>
      </c>
    </row>
    <row r="44" spans="1:16" ht="63.75" x14ac:dyDescent="0.2">
      <c r="A44" s="18" t="s">
        <v>80</v>
      </c>
      <c r="B44" s="18" t="s">
        <v>82</v>
      </c>
      <c r="C44" s="24" t="s">
        <v>81</v>
      </c>
      <c r="D44" s="25" t="s">
        <v>83</v>
      </c>
      <c r="E44" s="26">
        <v>151271</v>
      </c>
      <c r="F44" s="26">
        <v>151271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f t="shared" ref="P44:P51" si="11">E44+J44</f>
        <v>151271</v>
      </c>
    </row>
    <row r="45" spans="1:16" ht="38.25" x14ac:dyDescent="0.2">
      <c r="A45" s="18" t="s">
        <v>84</v>
      </c>
      <c r="B45" s="18" t="s">
        <v>85</v>
      </c>
      <c r="C45" s="24" t="s">
        <v>81</v>
      </c>
      <c r="D45" s="25" t="s">
        <v>86</v>
      </c>
      <c r="E45" s="26">
        <v>1532156</v>
      </c>
      <c r="F45" s="26">
        <v>1532156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f t="shared" si="11"/>
        <v>1532156</v>
      </c>
    </row>
    <row r="46" spans="1:16" ht="38.25" x14ac:dyDescent="0.2">
      <c r="A46" s="18" t="s">
        <v>87</v>
      </c>
      <c r="B46" s="18" t="s">
        <v>88</v>
      </c>
      <c r="C46" s="24" t="s">
        <v>81</v>
      </c>
      <c r="D46" s="25" t="s">
        <v>89</v>
      </c>
      <c r="E46" s="26">
        <v>36200</v>
      </c>
      <c r="F46" s="26">
        <v>36200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f t="shared" si="11"/>
        <v>36200</v>
      </c>
    </row>
    <row r="47" spans="1:16" ht="38.25" x14ac:dyDescent="0.2">
      <c r="A47" s="18" t="s">
        <v>90</v>
      </c>
      <c r="B47" s="18" t="s">
        <v>91</v>
      </c>
      <c r="C47" s="24" t="s">
        <v>81</v>
      </c>
      <c r="D47" s="25" t="s">
        <v>92</v>
      </c>
      <c r="E47" s="26">
        <v>1422700</v>
      </c>
      <c r="F47" s="26">
        <v>1422700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f t="shared" si="11"/>
        <v>1422700</v>
      </c>
    </row>
    <row r="48" spans="1:16" ht="38.25" x14ac:dyDescent="0.2">
      <c r="A48" s="18" t="s">
        <v>93</v>
      </c>
      <c r="B48" s="18" t="s">
        <v>94</v>
      </c>
      <c r="C48" s="24" t="s">
        <v>81</v>
      </c>
      <c r="D48" s="25" t="s">
        <v>95</v>
      </c>
      <c r="E48" s="26">
        <v>108100</v>
      </c>
      <c r="F48" s="26">
        <v>108100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f t="shared" si="11"/>
        <v>108100</v>
      </c>
    </row>
    <row r="49" spans="1:16" x14ac:dyDescent="0.2">
      <c r="A49" s="18" t="s">
        <v>96</v>
      </c>
      <c r="B49" s="18" t="s">
        <v>97</v>
      </c>
      <c r="C49" s="24" t="s">
        <v>81</v>
      </c>
      <c r="D49" s="25" t="s">
        <v>98</v>
      </c>
      <c r="E49" s="26">
        <v>8229062</v>
      </c>
      <c r="F49" s="26">
        <v>8229062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f t="shared" si="11"/>
        <v>8229062</v>
      </c>
    </row>
    <row r="50" spans="1:16" x14ac:dyDescent="0.2">
      <c r="A50" s="10"/>
      <c r="B50" s="10"/>
      <c r="C50" s="12"/>
      <c r="D50" s="14" t="s">
        <v>137</v>
      </c>
      <c r="E50" s="13">
        <v>1268960</v>
      </c>
      <c r="F50" s="13">
        <v>1268960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f t="shared" si="11"/>
        <v>1268960</v>
      </c>
    </row>
    <row r="51" spans="1:16" ht="25.5" x14ac:dyDescent="0.2">
      <c r="A51" s="18"/>
      <c r="B51" s="18"/>
      <c r="C51" s="12"/>
      <c r="D51" s="14" t="s">
        <v>138</v>
      </c>
      <c r="E51" s="13">
        <v>6960102</v>
      </c>
      <c r="F51" s="13">
        <v>6960102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f t="shared" si="11"/>
        <v>6960102</v>
      </c>
    </row>
    <row r="52" spans="1:16" x14ac:dyDescent="0.2">
      <c r="A52" s="15" t="s">
        <v>99</v>
      </c>
      <c r="B52" s="22" t="s">
        <v>99</v>
      </c>
      <c r="C52" s="16" t="s">
        <v>99</v>
      </c>
      <c r="D52" s="23" t="s">
        <v>100</v>
      </c>
      <c r="E52" s="17">
        <f>E14</f>
        <v>56532445</v>
      </c>
      <c r="F52" s="17">
        <f t="shared" ref="F52:P52" si="12">F14</f>
        <v>56512445</v>
      </c>
      <c r="G52" s="17">
        <f t="shared" si="12"/>
        <v>29269327</v>
      </c>
      <c r="H52" s="17">
        <f t="shared" si="12"/>
        <v>4376912</v>
      </c>
      <c r="I52" s="17">
        <f t="shared" si="12"/>
        <v>0</v>
      </c>
      <c r="J52" s="17">
        <f t="shared" si="12"/>
        <v>1608224</v>
      </c>
      <c r="K52" s="17">
        <f t="shared" si="12"/>
        <v>0</v>
      </c>
      <c r="L52" s="17">
        <f t="shared" si="12"/>
        <v>1608224</v>
      </c>
      <c r="M52" s="17">
        <f t="shared" si="12"/>
        <v>123698</v>
      </c>
      <c r="N52" s="17">
        <f t="shared" si="12"/>
        <v>0</v>
      </c>
      <c r="O52" s="17">
        <f t="shared" si="12"/>
        <v>0</v>
      </c>
      <c r="P52" s="17">
        <f t="shared" si="12"/>
        <v>58140669</v>
      </c>
    </row>
    <row r="54" spans="1:16" x14ac:dyDescent="0.2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x14ac:dyDescent="0.2">
      <c r="B55" s="29" t="s">
        <v>101</v>
      </c>
      <c r="I55" s="29" t="s">
        <v>102</v>
      </c>
    </row>
    <row r="57" spans="1:16" x14ac:dyDescent="0.2">
      <c r="E57" s="28"/>
    </row>
  </sheetData>
  <mergeCells count="29"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C37:D37"/>
    <mergeCell ref="C39:D39"/>
    <mergeCell ref="C43:D43"/>
    <mergeCell ref="O10:O12"/>
    <mergeCell ref="P9:P12"/>
    <mergeCell ref="C18:D18"/>
    <mergeCell ref="C26:D26"/>
    <mergeCell ref="C29:D29"/>
    <mergeCell ref="C32:D32"/>
    <mergeCell ref="G11:G12"/>
    <mergeCell ref="H11:H12"/>
    <mergeCell ref="I10:I12"/>
    <mergeCell ref="J9:O9"/>
    <mergeCell ref="J10:J12"/>
    <mergeCell ref="K10:K12"/>
    <mergeCell ref="L10:L12"/>
  </mergeCells>
  <pageMargins left="0.196850393700787" right="0.196850393700787" top="0.39370078740157499" bottom="0.196850393700787" header="0" footer="0"/>
  <pageSetup paperSize="9" scale="67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2020-02-06T14:51:50Z</cp:lastPrinted>
  <dcterms:created xsi:type="dcterms:W3CDTF">2020-02-06T13:56:39Z</dcterms:created>
  <dcterms:modified xsi:type="dcterms:W3CDTF">2020-02-09T12:14:54Z</dcterms:modified>
</cp:coreProperties>
</file>