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8755" windowHeight="151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E106" i="1" l="1"/>
  <c r="P106" i="1" s="1"/>
  <c r="I103" i="1" l="1"/>
  <c r="F104" i="1"/>
  <c r="F103" i="1" s="1"/>
  <c r="G104" i="1"/>
  <c r="G103" i="1" s="1"/>
  <c r="H104" i="1"/>
  <c r="H103" i="1" s="1"/>
  <c r="I104" i="1"/>
  <c r="J104" i="1"/>
  <c r="J103" i="1" s="1"/>
  <c r="K104" i="1"/>
  <c r="K103" i="1" s="1"/>
  <c r="L104" i="1"/>
  <c r="L103" i="1" s="1"/>
  <c r="M104" i="1"/>
  <c r="M103" i="1" s="1"/>
  <c r="N104" i="1"/>
  <c r="N103" i="1" s="1"/>
  <c r="O104" i="1"/>
  <c r="O103" i="1" s="1"/>
  <c r="E105" i="1"/>
  <c r="E104" i="1" s="1"/>
  <c r="E103" i="1" s="1"/>
  <c r="E95" i="1"/>
  <c r="J55" i="1"/>
  <c r="E80" i="1"/>
  <c r="E33" i="1"/>
  <c r="F43" i="1"/>
  <c r="G43" i="1"/>
  <c r="H43" i="1"/>
  <c r="I43" i="1"/>
  <c r="K43" i="1"/>
  <c r="L43" i="1"/>
  <c r="M43" i="1"/>
  <c r="N43" i="1"/>
  <c r="O43" i="1"/>
  <c r="E39" i="1"/>
  <c r="E55" i="1"/>
  <c r="J45" i="1"/>
  <c r="P105" i="1" l="1"/>
  <c r="P104" i="1" s="1"/>
  <c r="P103" i="1" s="1"/>
  <c r="P55" i="1"/>
  <c r="J44" i="1" l="1"/>
  <c r="J43" i="1" s="1"/>
  <c r="E45" i="1"/>
  <c r="E46" i="1"/>
  <c r="E47" i="1"/>
  <c r="E49" i="1"/>
  <c r="E50" i="1"/>
  <c r="E51" i="1"/>
  <c r="E52" i="1"/>
  <c r="E53" i="1"/>
  <c r="E54" i="1"/>
  <c r="E44" i="1"/>
  <c r="E22" i="1"/>
  <c r="E23" i="1"/>
  <c r="E24" i="1"/>
  <c r="E25" i="1"/>
  <c r="E26" i="1"/>
  <c r="E27" i="1"/>
  <c r="E21" i="1"/>
  <c r="E19" i="1"/>
  <c r="E20" i="1" l="1"/>
  <c r="E43" i="1"/>
  <c r="G77" i="1"/>
  <c r="E77" i="1"/>
  <c r="J33" i="1"/>
  <c r="O33" i="1"/>
  <c r="N33" i="1"/>
  <c r="M33" i="1"/>
  <c r="L33" i="1"/>
  <c r="K33" i="1"/>
  <c r="I33" i="1"/>
  <c r="H33" i="1"/>
  <c r="G33" i="1"/>
  <c r="F33" i="1"/>
  <c r="O67" i="1"/>
  <c r="N67" i="1"/>
  <c r="M67" i="1"/>
  <c r="L67" i="1"/>
  <c r="L66" i="1" s="1"/>
  <c r="L65" i="1" s="1"/>
  <c r="K67" i="1"/>
  <c r="I67" i="1"/>
  <c r="H67" i="1"/>
  <c r="G67" i="1"/>
  <c r="G66" i="1" s="1"/>
  <c r="G65" i="1" s="1"/>
  <c r="J82" i="1"/>
  <c r="O82" i="1"/>
  <c r="N82" i="1"/>
  <c r="M82" i="1"/>
  <c r="L82" i="1"/>
  <c r="K82" i="1"/>
  <c r="I82" i="1"/>
  <c r="H82" i="1"/>
  <c r="G82" i="1"/>
  <c r="F82" i="1"/>
  <c r="E82" i="1"/>
  <c r="E69" i="1" s="1"/>
  <c r="J77" i="1"/>
  <c r="O77" i="1"/>
  <c r="N77" i="1"/>
  <c r="M77" i="1"/>
  <c r="L77" i="1"/>
  <c r="K77" i="1"/>
  <c r="I77" i="1"/>
  <c r="H77" i="1"/>
  <c r="F77" i="1"/>
  <c r="P101" i="1"/>
  <c r="P100" i="1" s="1"/>
  <c r="J101" i="1"/>
  <c r="J100" i="1" s="1"/>
  <c r="O101" i="1"/>
  <c r="O100" i="1" s="1"/>
  <c r="N101" i="1"/>
  <c r="N100" i="1" s="1"/>
  <c r="M101" i="1"/>
  <c r="M100" i="1" s="1"/>
  <c r="L101" i="1"/>
  <c r="L100" i="1" s="1"/>
  <c r="K101" i="1"/>
  <c r="K100" i="1" s="1"/>
  <c r="I101" i="1"/>
  <c r="I100" i="1" s="1"/>
  <c r="H101" i="1"/>
  <c r="H100" i="1" s="1"/>
  <c r="G101" i="1"/>
  <c r="G100" i="1" s="1"/>
  <c r="F101" i="1"/>
  <c r="F100" i="1" s="1"/>
  <c r="E101" i="1"/>
  <c r="E100" i="1" s="1"/>
  <c r="O98" i="1"/>
  <c r="O97" i="1" s="1"/>
  <c r="O96" i="1" s="1"/>
  <c r="N98" i="1"/>
  <c r="M98" i="1"/>
  <c r="M97" i="1" s="1"/>
  <c r="M96" i="1" s="1"/>
  <c r="L98" i="1"/>
  <c r="L97" i="1" s="1"/>
  <c r="L96" i="1" s="1"/>
  <c r="K98" i="1"/>
  <c r="K97" i="1" s="1"/>
  <c r="K96" i="1" s="1"/>
  <c r="J98" i="1"/>
  <c r="J97" i="1" s="1"/>
  <c r="J96" i="1" s="1"/>
  <c r="I98" i="1"/>
  <c r="H98" i="1"/>
  <c r="H97" i="1" s="1"/>
  <c r="H96" i="1" s="1"/>
  <c r="G98" i="1"/>
  <c r="G97" i="1" s="1"/>
  <c r="G96" i="1" s="1"/>
  <c r="F98" i="1"/>
  <c r="E98" i="1"/>
  <c r="O94" i="1"/>
  <c r="O93" i="1" s="1"/>
  <c r="O92" i="1" s="1"/>
  <c r="N94" i="1"/>
  <c r="N93" i="1" s="1"/>
  <c r="N92" i="1" s="1"/>
  <c r="M94" i="1"/>
  <c r="M93" i="1" s="1"/>
  <c r="M92" i="1" s="1"/>
  <c r="L94" i="1"/>
  <c r="L93" i="1" s="1"/>
  <c r="L92" i="1" s="1"/>
  <c r="K94" i="1"/>
  <c r="K93" i="1" s="1"/>
  <c r="K92" i="1" s="1"/>
  <c r="J94" i="1"/>
  <c r="J93" i="1" s="1"/>
  <c r="J92" i="1" s="1"/>
  <c r="I94" i="1"/>
  <c r="I93" i="1" s="1"/>
  <c r="I92" i="1" s="1"/>
  <c r="H94" i="1"/>
  <c r="H93" i="1" s="1"/>
  <c r="H92" i="1" s="1"/>
  <c r="G94" i="1"/>
  <c r="G93" i="1" s="1"/>
  <c r="G92" i="1" s="1"/>
  <c r="F94" i="1"/>
  <c r="F93" i="1" s="1"/>
  <c r="F92" i="1" s="1"/>
  <c r="E94" i="1"/>
  <c r="E93" i="1" s="1"/>
  <c r="E92" i="1" s="1"/>
  <c r="O69" i="1"/>
  <c r="N69" i="1"/>
  <c r="M69" i="1"/>
  <c r="L69" i="1"/>
  <c r="K69" i="1"/>
  <c r="I69" i="1"/>
  <c r="H69" i="1"/>
  <c r="G69" i="1"/>
  <c r="J67" i="1"/>
  <c r="F67" i="1"/>
  <c r="E67" i="1"/>
  <c r="E66" i="1" s="1"/>
  <c r="E65" i="1" s="1"/>
  <c r="J61" i="1"/>
  <c r="O61" i="1"/>
  <c r="N61" i="1"/>
  <c r="M61" i="1"/>
  <c r="L61" i="1"/>
  <c r="K61" i="1"/>
  <c r="I61" i="1"/>
  <c r="H61" i="1"/>
  <c r="G61" i="1"/>
  <c r="F61" i="1"/>
  <c r="E61" i="1"/>
  <c r="J56" i="1"/>
  <c r="O56" i="1"/>
  <c r="N56" i="1"/>
  <c r="M56" i="1"/>
  <c r="L56" i="1"/>
  <c r="K56" i="1"/>
  <c r="I56" i="1"/>
  <c r="H56" i="1"/>
  <c r="G56" i="1"/>
  <c r="F56" i="1"/>
  <c r="E56" i="1"/>
  <c r="J39" i="1"/>
  <c r="J38" i="1" s="1"/>
  <c r="J37" i="1" s="1"/>
  <c r="O39" i="1"/>
  <c r="O38" i="1" s="1"/>
  <c r="O37" i="1" s="1"/>
  <c r="N39" i="1"/>
  <c r="M39" i="1"/>
  <c r="L39" i="1"/>
  <c r="L38" i="1" s="1"/>
  <c r="L37" i="1" s="1"/>
  <c r="K39" i="1"/>
  <c r="K38" i="1" s="1"/>
  <c r="K37" i="1" s="1"/>
  <c r="I39" i="1"/>
  <c r="H39" i="1"/>
  <c r="G39" i="1"/>
  <c r="G38" i="1" s="1"/>
  <c r="G37" i="1" s="1"/>
  <c r="F39" i="1"/>
  <c r="F38" i="1" s="1"/>
  <c r="F37" i="1" s="1"/>
  <c r="J18" i="1"/>
  <c r="O18" i="1"/>
  <c r="N18" i="1"/>
  <c r="N17" i="1" s="1"/>
  <c r="M18" i="1"/>
  <c r="L18" i="1"/>
  <c r="K18" i="1"/>
  <c r="I18" i="1"/>
  <c r="I17" i="1" s="1"/>
  <c r="H18" i="1"/>
  <c r="G18" i="1"/>
  <c r="F18" i="1"/>
  <c r="E18" i="1"/>
  <c r="J31" i="1"/>
  <c r="O31" i="1"/>
  <c r="N31" i="1"/>
  <c r="M31" i="1"/>
  <c r="L31" i="1"/>
  <c r="K31" i="1"/>
  <c r="I31" i="1"/>
  <c r="H31" i="1"/>
  <c r="G31" i="1"/>
  <c r="F31" i="1"/>
  <c r="E31" i="1"/>
  <c r="J28" i="1"/>
  <c r="O28" i="1"/>
  <c r="N28" i="1"/>
  <c r="M28" i="1"/>
  <c r="L28" i="1"/>
  <c r="K28" i="1"/>
  <c r="I28" i="1"/>
  <c r="H28" i="1"/>
  <c r="G28" i="1"/>
  <c r="F28" i="1"/>
  <c r="E28" i="1"/>
  <c r="J20" i="1"/>
  <c r="O20" i="1"/>
  <c r="N20" i="1"/>
  <c r="M20" i="1"/>
  <c r="L20" i="1"/>
  <c r="K20" i="1"/>
  <c r="I20" i="1"/>
  <c r="H20" i="1"/>
  <c r="G20" i="1"/>
  <c r="F20" i="1"/>
  <c r="P42" i="1"/>
  <c r="P91" i="1"/>
  <c r="P89" i="1"/>
  <c r="P86" i="1"/>
  <c r="P81" i="1"/>
  <c r="P79" i="1"/>
  <c r="P76" i="1"/>
  <c r="P74" i="1"/>
  <c r="P46" i="1"/>
  <c r="H17" i="1" l="1"/>
  <c r="M17" i="1"/>
  <c r="K66" i="1"/>
  <c r="K65" i="1" s="1"/>
  <c r="O66" i="1"/>
  <c r="O65" i="1" s="1"/>
  <c r="K17" i="1"/>
  <c r="O17" i="1"/>
  <c r="H38" i="1"/>
  <c r="H37" i="1" s="1"/>
  <c r="M38" i="1"/>
  <c r="M37" i="1" s="1"/>
  <c r="E97" i="1"/>
  <c r="E96" i="1" s="1"/>
  <c r="I97" i="1"/>
  <c r="I96" i="1" s="1"/>
  <c r="H66" i="1"/>
  <c r="H65" i="1" s="1"/>
  <c r="M66" i="1"/>
  <c r="M65" i="1" s="1"/>
  <c r="E17" i="1"/>
  <c r="I16" i="1"/>
  <c r="N16" i="1"/>
  <c r="F66" i="1"/>
  <c r="F65" i="1" s="1"/>
  <c r="E38" i="1"/>
  <c r="E37" i="1" s="1"/>
  <c r="F17" i="1"/>
  <c r="G17" i="1"/>
  <c r="L17" i="1"/>
  <c r="J17" i="1"/>
  <c r="I38" i="1"/>
  <c r="I37" i="1" s="1"/>
  <c r="N38" i="1"/>
  <c r="N37" i="1" s="1"/>
  <c r="F97" i="1"/>
  <c r="F96" i="1" s="1"/>
  <c r="N97" i="1"/>
  <c r="N96" i="1" s="1"/>
  <c r="I66" i="1"/>
  <c r="I65" i="1" s="1"/>
  <c r="N66" i="1"/>
  <c r="N65" i="1" s="1"/>
  <c r="E107" i="1"/>
  <c r="E16" i="1"/>
  <c r="J69" i="1"/>
  <c r="J66" i="1" s="1"/>
  <c r="J65" i="1" s="1"/>
  <c r="F69" i="1"/>
  <c r="P51" i="1"/>
  <c r="P53" i="1"/>
  <c r="P58" i="1"/>
  <c r="P27" i="1"/>
  <c r="P26" i="1"/>
  <c r="P24" i="1"/>
  <c r="P32" i="1"/>
  <c r="P31" i="1" s="1"/>
  <c r="J107" i="1" l="1"/>
  <c r="J16" i="1"/>
  <c r="I107" i="1"/>
  <c r="L16" i="1"/>
  <c r="L107" i="1"/>
  <c r="G107" i="1"/>
  <c r="G16" i="1"/>
  <c r="O107" i="1"/>
  <c r="O16" i="1"/>
  <c r="M16" i="1"/>
  <c r="M107" i="1"/>
  <c r="F107" i="1"/>
  <c r="F16" i="1"/>
  <c r="N107" i="1"/>
  <c r="K107" i="1"/>
  <c r="K16" i="1"/>
  <c r="H16" i="1"/>
  <c r="H107" i="1"/>
  <c r="P99" i="1"/>
  <c r="P98" i="1" s="1"/>
  <c r="P97" i="1" s="1"/>
  <c r="P96" i="1" s="1"/>
  <c r="P95" i="1"/>
  <c r="P94" i="1" s="1"/>
  <c r="P93" i="1" s="1"/>
  <c r="P92" i="1" s="1"/>
  <c r="P90" i="1"/>
  <c r="P88" i="1"/>
  <c r="P87" i="1"/>
  <c r="P85" i="1"/>
  <c r="P84" i="1"/>
  <c r="P83" i="1"/>
  <c r="P82" i="1" s="1"/>
  <c r="P80" i="1"/>
  <c r="P78" i="1"/>
  <c r="P75" i="1"/>
  <c r="P73" i="1"/>
  <c r="P72" i="1"/>
  <c r="P71" i="1"/>
  <c r="P70" i="1"/>
  <c r="P68" i="1"/>
  <c r="P67" i="1" s="1"/>
  <c r="P64" i="1"/>
  <c r="P63" i="1"/>
  <c r="P62" i="1"/>
  <c r="P60" i="1"/>
  <c r="P59" i="1"/>
  <c r="P57" i="1"/>
  <c r="P54" i="1"/>
  <c r="P52" i="1"/>
  <c r="P50" i="1"/>
  <c r="P49" i="1"/>
  <c r="P47" i="1"/>
  <c r="P45" i="1"/>
  <c r="P44" i="1"/>
  <c r="P41" i="1"/>
  <c r="P40" i="1"/>
  <c r="P36" i="1"/>
  <c r="P35" i="1"/>
  <c r="P34" i="1"/>
  <c r="P30" i="1"/>
  <c r="P29" i="1"/>
  <c r="P25" i="1"/>
  <c r="P23" i="1"/>
  <c r="P21" i="1"/>
  <c r="P19" i="1"/>
  <c r="P18" i="1" s="1"/>
  <c r="P43" i="1" l="1"/>
  <c r="P33" i="1"/>
  <c r="P77" i="1"/>
  <c r="P69" i="1" s="1"/>
  <c r="P66" i="1" s="1"/>
  <c r="P65" i="1" s="1"/>
  <c r="P20" i="1"/>
  <c r="P39" i="1"/>
  <c r="P61" i="1"/>
  <c r="P56" i="1"/>
  <c r="P28" i="1"/>
  <c r="P17" i="1" l="1"/>
  <c r="P38" i="1"/>
  <c r="P37" i="1" s="1"/>
  <c r="P16" i="1" l="1"/>
  <c r="P107" i="1"/>
</calcChain>
</file>

<file path=xl/sharedStrings.xml><?xml version="1.0" encoding="utf-8"?>
<sst xmlns="http://schemas.openxmlformats.org/spreadsheetml/2006/main" count="303" uniqueCount="234">
  <si>
    <t>Додаток 3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</si>
  <si>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</si>
  <si>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</si>
  <si>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</si>
  <si>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</si>
  <si>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</si>
  <si>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</si>
  <si>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</si>
  <si>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</si>
  <si>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</si>
  <si>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</si>
  <si>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</si>
  <si>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</si>
  <si>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</si>
  <si>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</si>
  <si>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</si>
  <si>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</si>
  <si>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Арбузинська селищна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</si>
  <si>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</si>
  <si>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</si>
  <si>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</si>
  <si>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</si>
  <si>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</si>
  <si>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0112010</t>
  </si>
  <si>
    <t>0731</t>
  </si>
  <si>
    <t>2010</t>
  </si>
  <si>
    <t>Багатопрофільна стаціонарна медична допомога населенню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</si>
  <si>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</si>
  <si>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</si>
  <si>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</si>
  <si>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</si>
  <si>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</si>
  <si>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0763</t>
  </si>
  <si>
    <t>2144</t>
  </si>
  <si>
    <t>Централізовані заходи з лікування хворих на цукровий та нецукровий діабет</t>
  </si>
  <si>
    <t>0113210</t>
  </si>
  <si>
    <t>1050</t>
  </si>
  <si>
    <t>3210</t>
  </si>
  <si>
    <t>Організація та проведення громадських робіт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</si>
  <si>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</si>
  <si>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</si>
  <si>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</si>
  <si>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</si>
  <si>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</si>
  <si>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</si>
  <si>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</si>
  <si>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</si>
  <si>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</si>
  <si>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</si>
  <si>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</si>
  <si>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</si>
  <si>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0118220</t>
  </si>
  <si>
    <t>0380</t>
  </si>
  <si>
    <t>8220</t>
  </si>
  <si>
    <t>Заходи та роботи з мобілізаційної підготовки місцевого значення</t>
  </si>
  <si>
    <t>0118340</t>
  </si>
  <si>
    <t>0540</t>
  </si>
  <si>
    <t>8340</t>
  </si>
  <si>
    <t>Природоохоронні заходи за рахунок цільових фондів</t>
  </si>
  <si>
    <t>0600000</t>
  </si>
  <si>
    <t>0610000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</si>
  <si>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</si>
  <si>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</si>
  <si>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</si>
  <si>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0610180</t>
  </si>
  <si>
    <t>0133</t>
  </si>
  <si>
    <t>0180</t>
  </si>
  <si>
    <t>Інша діяльність у сфері державного управління</t>
  </si>
  <si>
    <t>0611010</t>
  </si>
  <si>
    <t>0910</t>
  </si>
  <si>
    <t>1010</t>
  </si>
  <si>
    <t>Надання дошкільної освіти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</si>
  <si>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</si>
  <si>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</si>
  <si>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</si>
  <si>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</si>
  <si>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</si>
  <si>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</si>
  <si>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</si>
  <si>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</si>
  <si>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1070</t>
  </si>
  <si>
    <t>Надання позашкільної освіти закладами позашкільної освіти, заходи із позашкільної роботи з дітьми</t>
  </si>
  <si>
    <t>0611080</t>
  </si>
  <si>
    <t>1080</t>
  </si>
  <si>
    <t>Надання спеціальної освіти мистецькими школами</t>
  </si>
  <si>
    <t>0611141</t>
  </si>
  <si>
    <t>0990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</si>
  <si>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</si>
  <si>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</si>
  <si>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</si>
  <si>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</si>
  <si>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</si>
  <si>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0614030</t>
  </si>
  <si>
    <t>0824</t>
  </si>
  <si>
    <t>4030</t>
  </si>
  <si>
    <t>Забезпечення діяльності бібліотек</t>
  </si>
  <si>
    <t>0614060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</si>
  <si>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</si>
  <si>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</si>
  <si>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</si>
  <si>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0614082</t>
  </si>
  <si>
    <t>0829</t>
  </si>
  <si>
    <t>4082</t>
  </si>
  <si>
    <t>Інші заходи в галузі культури і мистецтва</t>
  </si>
  <si>
    <t>0615031</t>
  </si>
  <si>
    <t>0810</t>
  </si>
  <si>
    <t>5031</t>
  </si>
  <si>
    <t>Утримання та навчально-тренувальна робота комунальних дитячо-юнацьких спортивних шкіл</t>
  </si>
  <si>
    <t>0615041</t>
  </si>
  <si>
    <t>5041</t>
  </si>
  <si>
    <t>Утримання та фінансова підтримка спортивних споруд</t>
  </si>
  <si>
    <t>0615061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</si>
  <si>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</si>
  <si>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</si>
  <si>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0800000</t>
  </si>
  <si>
    <t>0810000</t>
  </si>
  <si>
    <t>0810160</t>
  </si>
  <si>
    <t>0813032</t>
  </si>
  <si>
    <t>3032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</si>
  <si>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</si>
  <si>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</si>
  <si>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</si>
  <si>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</si>
  <si>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</si>
  <si>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</si>
  <si>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</si>
  <si>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</si>
  <si>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</si>
  <si>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</si>
  <si>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</si>
  <si>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1030</t>
  </si>
  <si>
    <t>3090</t>
  </si>
  <si>
    <t>Видатки на поховання учасників бойових дій та осіб з інвалідністю внаслідок війни</t>
  </si>
  <si>
    <t>0813104</t>
  </si>
  <si>
    <t>1020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</si>
  <si>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</si>
  <si>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</si>
  <si>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0813105</t>
  </si>
  <si>
    <t>3105</t>
  </si>
  <si>
    <t>Надання реабілітаційних послуг особам з інвалідністю та дітям з інвалідністю</t>
  </si>
  <si>
    <t>0813121</t>
  </si>
  <si>
    <t>1040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</si>
  <si>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</si>
  <si>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</si>
  <si>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</si>
  <si>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</si>
  <si>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</si>
  <si>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</si>
  <si>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</si>
  <si>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</si>
  <si>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</si>
  <si>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</si>
  <si>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</si>
  <si>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</si>
  <si>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0813191</t>
  </si>
  <si>
    <t>3191</t>
  </si>
  <si>
    <t>Інші видатки на соціальний захист ветеранів війни та праці</t>
  </si>
  <si>
    <t>0813242</t>
  </si>
  <si>
    <t>0900000</t>
  </si>
  <si>
    <t>0910000</t>
  </si>
  <si>
    <t>0910160</t>
  </si>
  <si>
    <t>3700000</t>
  </si>
  <si>
    <t>3710000</t>
  </si>
  <si>
    <t>3710160</t>
  </si>
  <si>
    <t>X</t>
  </si>
  <si>
    <t>УСЬОГО</t>
  </si>
  <si>
    <t>Секретар Арбузинської селищної ради</t>
  </si>
  <si>
    <t>Наталя Федорова</t>
  </si>
  <si>
    <t>видатків селищного бюджету на 2021 рік</t>
  </si>
  <si>
    <t>в тому числі за рахунок субвенції з Благодатненського сільського бюджету</t>
  </si>
  <si>
    <t>в тому числі за рахунок субвенції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</si>
  <si>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 рахунок дотації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</si>
  <si>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 xml:space="preserve">в тому числі за рахунок субвенції з обласного бюджету </t>
  </si>
  <si>
    <t>3718710</t>
  </si>
  <si>
    <t>8710</t>
  </si>
  <si>
    <t>Резервний фонд місцевого бюджету</t>
  </si>
  <si>
    <t>Відділ фінансів Арбузинської селищної ради</t>
  </si>
  <si>
    <t>Служба у справах дітей Арбузинської селищної ради</t>
  </si>
  <si>
    <t>Відділ соціального захисту населення Арбузинської селищної ради</t>
  </si>
  <si>
    <t>Відділ освіти, культури, молоді та спорту Арбузинської селищної ради</t>
  </si>
  <si>
    <t>(код бюджету)</t>
  </si>
  <si>
    <t>0112000</t>
  </si>
  <si>
    <t>2000</t>
  </si>
  <si>
    <t>ОХОРОНА ЗДОРОВ`Я</t>
  </si>
  <si>
    <t>0113000</t>
  </si>
  <si>
    <t>3000</t>
  </si>
  <si>
    <t>0116000</t>
  </si>
  <si>
    <t>6000</t>
  </si>
  <si>
    <t>СОЦІАЛЬНИЙ ЗАХИСТ ТА СОЦІАЛЬНЕ ЗАБЕЗПЕЧЕННЯ</t>
  </si>
  <si>
    <t>ЖИТЛОВО-КОМУНАЛЬНЕ ГОСПОДАРСТВО</t>
  </si>
  <si>
    <t>0118000</t>
  </si>
  <si>
    <t>8000</t>
  </si>
  <si>
    <t>ІНША ДІЯЛЬНІСТЬ</t>
  </si>
  <si>
    <t>0110100</t>
  </si>
  <si>
    <t>0100</t>
  </si>
  <si>
    <t>ДЕРЖАВНЕ УПРАВЛІННЯ</t>
  </si>
  <si>
    <t>0610100</t>
  </si>
  <si>
    <t>0611000</t>
  </si>
  <si>
    <t>1000</t>
  </si>
  <si>
    <t>ОСВІТА</t>
  </si>
  <si>
    <t>0614000</t>
  </si>
  <si>
    <t>4000</t>
  </si>
  <si>
    <t>КУЛЬТУРА І МИСТЕЦТВО</t>
  </si>
  <si>
    <t>0615000</t>
  </si>
  <si>
    <t>5000</t>
  </si>
  <si>
    <t>ФІЗИЧНА КУЛЬТУРА І СПОРТ</t>
  </si>
  <si>
    <t>0810100</t>
  </si>
  <si>
    <t>0813000</t>
  </si>
  <si>
    <t>0910100</t>
  </si>
  <si>
    <t>3710100</t>
  </si>
  <si>
    <t>3718700</t>
  </si>
  <si>
    <t>8700</t>
  </si>
  <si>
    <t>3718000</t>
  </si>
  <si>
    <t>РЕЗЕРВНИЙ ФОНД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</si>
  <si>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</si>
  <si>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0813120</t>
  </si>
  <si>
    <t>3120</t>
  </si>
  <si>
    <t>Здійснення соціальної роботи з вразливими категоріями громадян</t>
  </si>
  <si>
    <t>0813100</t>
  </si>
  <si>
    <t>3100</t>
  </si>
  <si>
    <t>до рішення Арбузинської селищної ради</t>
  </si>
  <si>
    <t>"Про внесення змін до бюджету Арбузинської селищної територіальної громади на 2021 рік"</t>
  </si>
  <si>
    <t>V позачергової сесії 9 скликання</t>
  </si>
  <si>
    <t>від 12.02.2021 року №2</t>
  </si>
  <si>
    <t>УТОЧНЕНИЙ РОЗПОДІЛ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</si>
  <si>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</si>
  <si>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МІЖБЮДЖЕТНІ ТРАНСФЕРТИ</t>
  </si>
  <si>
    <t>3719000</t>
  </si>
  <si>
    <t>Інші субвенції з місцевого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</si>
  <si>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</si>
  <si>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 xml:space="preserve">субвенція до Миколаївського обласного бюджету на співфінансування проекту «Капітальний ремонт будівлі комунального закладу освіти «Арбузинська загальноосвітня школа І-ІІІ ступенів №2 ім. Т.Г. Шевченка Арбузинської селищної ради Миколаївської області» по вул. Шевченка, 191, в смт Арбузинка Миколаївської області» </t>
  </si>
  <si>
    <t>0611200</t>
  </si>
  <si>
    <t>0611061</t>
  </si>
  <si>
    <t>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</si>
</sst>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0" xfId="0" applyFill="1"/>
    <xf numFmtId="2" fontId="0" fillId="2" borderId="1" xfId="0" applyNumberFormat="1" applyFill="1" applyBorder="1" applyAlignment="1">
      <alignment vertical="center" wrapText="1"/>
    </xf>
    <xf numFmtId="4" fontId="0" fillId="2" borderId="1" xfId="0" quotePrefix="1" applyNumberFormat="1" applyFill="1" applyBorder="1" applyAlignment="1">
      <alignment vertical="center" wrapText="1"/>
    </xf>
    <xf numFmtId="0" fontId="0" fillId="2" borderId="2" xfId="0" quotePrefix="1" applyFont="1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1" fillId="2" borderId="1" xfId="0" quotePrefix="1" applyNumberFormat="1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0" fontId="1" fillId="2" borderId="0" xfId="0" applyFont="1" applyFill="1"/>
    <xf numFmtId="0" fontId="0" fillId="2" borderId="1" xfId="0" quotePrefix="1" applyFill="1" applyBorder="1" applyAlignment="1">
      <alignment horizontal="center" vertical="center" wrapText="1"/>
    </xf>
    <xf numFmtId="4" fontId="0" fillId="2" borderId="1" xfId="0" quotePrefix="1" applyNumberForma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vertical="center" wrapText="1"/>
    </xf>
    <xf numFmtId="4" fontId="1" fillId="2" borderId="1" xfId="0" quotePrefix="1" applyNumberFormat="1" applyFont="1" applyFill="1" applyBorder="1" applyAlignment="1">
      <alignment horizontal="center" vertical="center" wrapText="1"/>
    </xf>
    <xf numFmtId="0" fontId="3" fillId="2" borderId="1" xfId="0" quotePrefix="1" applyFont="1" applyFill="1" applyBorder="1" applyAlignment="1">
      <alignment horizontal="center" vertical="center" wrapText="1"/>
    </xf>
    <xf numFmtId="4" fontId="3" fillId="2" borderId="1" xfId="0" quotePrefix="1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vertical="center" wrapText="1"/>
    </xf>
    <xf numFmtId="0" fontId="3" fillId="2" borderId="0" xfId="0" applyFont="1" applyFill="1"/>
    <xf numFmtId="0" fontId="1" fillId="2" borderId="0" xfId="0" applyFont="1" applyFill="1" applyAlignment="1">
      <alignment horizontal="left"/>
    </xf>
    <xf numFmtId="49" fontId="0" fillId="2" borderId="1" xfId="0" quotePrefix="1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1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4" fontId="0" fillId="0" borderId="1" xfId="0" quotePrefix="1" applyNumberFormat="1" applyBorder="1" applyAlignment="1">
      <alignment horizontal="center" vertical="center" wrapText="1"/>
    </xf>
    <xf numFmtId="4" fontId="0" fillId="0" borderId="1" xfId="0" quotePrefix="1" applyNumberForma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view="pageBreakPreview" zoomScaleSheetLayoutView="100" workbookViewId="0">
      <selection activeCell="A7" sqref="A7:P7"/>
    </sheetView>
  </sheetViews>
  <sheetFormatPr defaultRowHeight="12.75" x14ac:dyDescent="0.2"/>
  <cols>
    <col min="1" max="3" width="12" style="1" customWidth="1"/>
    <col min="4" max="4" width="40.7109375" style="1" customWidth="1"/>
    <col min="5" max="16" width="13.7109375" style="1" customWidth="1"/>
    <col min="17" max="16384" width="9.140625" style="1"/>
  </cols>
  <sheetData>
    <row r="1" spans="1:16" x14ac:dyDescent="0.2">
      <c r="M1" s="1" t="s">
        <v>0</v>
      </c>
    </row>
    <row r="2" spans="1:16" x14ac:dyDescent="0.2">
      <c r="M2" s="1" t="s">
        <v>220</v>
      </c>
    </row>
    <row r="3" spans="1:16" ht="12.75" customHeight="1" x14ac:dyDescent="0.2">
      <c r="M3" s="26" t="s">
        <v>221</v>
      </c>
      <c r="N3" s="26"/>
      <c r="O3" s="26"/>
    </row>
    <row r="4" spans="1:16" x14ac:dyDescent="0.2">
      <c r="M4" s="26"/>
      <c r="N4" s="26"/>
      <c r="O4" s="26"/>
    </row>
    <row r="5" spans="1:16" x14ac:dyDescent="0.2">
      <c r="M5" s="1" t="s">
        <v>222</v>
      </c>
    </row>
    <row r="6" spans="1:16" x14ac:dyDescent="0.2">
      <c r="M6" s="1" t="s">
        <v>223</v>
      </c>
    </row>
    <row r="7" spans="1:16" x14ac:dyDescent="0.2">
      <c r="A7" s="27" t="s">
        <v>224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x14ac:dyDescent="0.2">
      <c r="A8" s="27" t="s">
        <v>168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x14ac:dyDescent="0.2">
      <c r="A9" s="4">
        <v>14528000000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x14ac:dyDescent="0.2">
      <c r="A10" s="6" t="s">
        <v>180</v>
      </c>
      <c r="P10" s="7" t="s">
        <v>1</v>
      </c>
    </row>
    <row r="11" spans="1:16" x14ac:dyDescent="0.2">
      <c r="A11" s="29" t="s">
        <v>2</v>
      </c>
      <c r="B11" s="29" t="s">
        <v>3</v>
      </c>
      <c r="C11" s="29" t="s">
        <v>4</v>
      </c>
      <c r="D11" s="25" t="s">
        <v>5</v>
      </c>
      <c r="E11" s="25" t="s">
        <v>6</v>
      </c>
      <c r="F11" s="25"/>
      <c r="G11" s="25"/>
      <c r="H11" s="25"/>
      <c r="I11" s="25"/>
      <c r="J11" s="25" t="s">
        <v>13</v>
      </c>
      <c r="K11" s="25"/>
      <c r="L11" s="25"/>
      <c r="M11" s="25"/>
      <c r="N11" s="25"/>
      <c r="O11" s="25"/>
      <c r="P11" s="25" t="s">
        <v>15</v>
      </c>
    </row>
    <row r="12" spans="1:16" x14ac:dyDescent="0.2">
      <c r="A12" s="25"/>
      <c r="B12" s="25"/>
      <c r="C12" s="25"/>
      <c r="D12" s="25"/>
      <c r="E12" s="25" t="s">
        <v>7</v>
      </c>
      <c r="F12" s="25" t="s">
        <v>8</v>
      </c>
      <c r="G12" s="25" t="s">
        <v>9</v>
      </c>
      <c r="H12" s="25"/>
      <c r="I12" s="25" t="s">
        <v>12</v>
      </c>
      <c r="J12" s="25" t="s">
        <v>7</v>
      </c>
      <c r="K12" s="25" t="s">
        <v>14</v>
      </c>
      <c r="L12" s="25" t="s">
        <v>8</v>
      </c>
      <c r="M12" s="25" t="s">
        <v>9</v>
      </c>
      <c r="N12" s="25"/>
      <c r="O12" s="25" t="s">
        <v>12</v>
      </c>
      <c r="P12" s="25"/>
    </row>
    <row r="13" spans="1:16" x14ac:dyDescent="0.2">
      <c r="A13" s="25"/>
      <c r="B13" s="25"/>
      <c r="C13" s="25"/>
      <c r="D13" s="25"/>
      <c r="E13" s="25"/>
      <c r="F13" s="25"/>
      <c r="G13" s="25" t="s">
        <v>10</v>
      </c>
      <c r="H13" s="25" t="s">
        <v>11</v>
      </c>
      <c r="I13" s="25"/>
      <c r="J13" s="25"/>
      <c r="K13" s="25"/>
      <c r="L13" s="25"/>
      <c r="M13" s="25" t="s">
        <v>10</v>
      </c>
      <c r="N13" s="25" t="s">
        <v>11</v>
      </c>
      <c r="O13" s="25"/>
      <c r="P13" s="25"/>
    </row>
    <row r="14" spans="1:16" ht="44.25" customHeight="1" x14ac:dyDescent="0.2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">
      <c r="A15" s="8">
        <v>1</v>
      </c>
      <c r="B15" s="8">
        <v>2</v>
      </c>
      <c r="C15" s="8">
        <v>3</v>
      </c>
      <c r="D15" s="8">
        <v>4</v>
      </c>
      <c r="E15" s="8">
        <v>5</v>
      </c>
      <c r="F15" s="8">
        <v>6</v>
      </c>
      <c r="G15" s="8">
        <v>7</v>
      </c>
      <c r="H15" s="8">
        <v>8</v>
      </c>
      <c r="I15" s="8">
        <v>9</v>
      </c>
      <c r="J15" s="8">
        <v>10</v>
      </c>
      <c r="K15" s="8">
        <v>11</v>
      </c>
      <c r="L15" s="8">
        <v>12</v>
      </c>
      <c r="M15" s="8">
        <v>13</v>
      </c>
      <c r="N15" s="8">
        <v>14</v>
      </c>
      <c r="O15" s="8">
        <v>15</v>
      </c>
      <c r="P15" s="8">
        <v>16</v>
      </c>
    </row>
    <row r="16" spans="1:16" x14ac:dyDescent="0.2">
      <c r="A16" s="9" t="s">
        <v>16</v>
      </c>
      <c r="B16" s="10"/>
      <c r="C16" s="11"/>
      <c r="D16" s="12" t="s">
        <v>17</v>
      </c>
      <c r="E16" s="13">
        <f>E17</f>
        <v>11292945</v>
      </c>
      <c r="F16" s="13">
        <f t="shared" ref="F16:P16" si="0">F17</f>
        <v>11292945</v>
      </c>
      <c r="G16" s="13">
        <f t="shared" si="0"/>
        <v>4443913</v>
      </c>
      <c r="H16" s="13">
        <f t="shared" si="0"/>
        <v>1196737</v>
      </c>
      <c r="I16" s="13">
        <f t="shared" si="0"/>
        <v>0</v>
      </c>
      <c r="J16" s="13">
        <f t="shared" si="0"/>
        <v>536100</v>
      </c>
      <c r="K16" s="13">
        <f t="shared" si="0"/>
        <v>510000</v>
      </c>
      <c r="L16" s="13">
        <f t="shared" si="0"/>
        <v>26100</v>
      </c>
      <c r="M16" s="13">
        <f t="shared" si="0"/>
        <v>0</v>
      </c>
      <c r="N16" s="13">
        <f t="shared" si="0"/>
        <v>0</v>
      </c>
      <c r="O16" s="13">
        <f t="shared" si="0"/>
        <v>510000</v>
      </c>
      <c r="P16" s="13">
        <f t="shared" si="0"/>
        <v>11829045</v>
      </c>
    </row>
    <row r="17" spans="1:16" x14ac:dyDescent="0.2">
      <c r="A17" s="9" t="s">
        <v>18</v>
      </c>
      <c r="B17" s="10"/>
      <c r="C17" s="11"/>
      <c r="D17" s="12" t="s">
        <v>17</v>
      </c>
      <c r="E17" s="13">
        <f>E18+E20+E28+E31+E33</f>
        <v>11292945</v>
      </c>
      <c r="F17" s="13">
        <f t="shared" ref="F17:P17" si="1">F18+F20+F28+F31+F33</f>
        <v>11292945</v>
      </c>
      <c r="G17" s="13">
        <f t="shared" si="1"/>
        <v>4443913</v>
      </c>
      <c r="H17" s="13">
        <f t="shared" si="1"/>
        <v>1196737</v>
      </c>
      <c r="I17" s="13">
        <f t="shared" si="1"/>
        <v>0</v>
      </c>
      <c r="J17" s="13">
        <f t="shared" si="1"/>
        <v>536100</v>
      </c>
      <c r="K17" s="13">
        <f t="shared" si="1"/>
        <v>510000</v>
      </c>
      <c r="L17" s="13">
        <f t="shared" si="1"/>
        <v>26100</v>
      </c>
      <c r="M17" s="13">
        <f t="shared" si="1"/>
        <v>0</v>
      </c>
      <c r="N17" s="13">
        <f t="shared" si="1"/>
        <v>0</v>
      </c>
      <c r="O17" s="13">
        <f t="shared" si="1"/>
        <v>510000</v>
      </c>
      <c r="P17" s="13">
        <f t="shared" si="1"/>
        <v>11829045</v>
      </c>
    </row>
    <row r="18" spans="1:16" s="14" customFormat="1" x14ac:dyDescent="0.2">
      <c r="A18" s="9" t="s">
        <v>193</v>
      </c>
      <c r="B18" s="9" t="s">
        <v>194</v>
      </c>
      <c r="C18" s="11"/>
      <c r="D18" s="13" t="s">
        <v>195</v>
      </c>
      <c r="E18" s="13">
        <f>E19</f>
        <v>5996433</v>
      </c>
      <c r="F18" s="13">
        <f>F19</f>
        <v>5996433</v>
      </c>
      <c r="G18" s="13">
        <f t="shared" ref="G18:I18" si="2">G19</f>
        <v>4324803</v>
      </c>
      <c r="H18" s="13">
        <f t="shared" si="2"/>
        <v>499336</v>
      </c>
      <c r="I18" s="13">
        <f t="shared" si="2"/>
        <v>0</v>
      </c>
      <c r="J18" s="13">
        <f>J19</f>
        <v>0</v>
      </c>
      <c r="K18" s="13">
        <f t="shared" ref="K18:O18" si="3">K19</f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>P19</f>
        <v>5996433</v>
      </c>
    </row>
    <row r="19" spans="1:16" ht="63.75" x14ac:dyDescent="0.2">
      <c r="A19" s="15" t="s">
        <v>19</v>
      </c>
      <c r="B19" s="15" t="s">
        <v>21</v>
      </c>
      <c r="C19" s="16" t="s">
        <v>20</v>
      </c>
      <c r="D19" s="3" t="s">
        <v>22</v>
      </c>
      <c r="E19" s="17">
        <f>F19+I19</f>
        <v>5996433</v>
      </c>
      <c r="F19" s="17">
        <v>5996433</v>
      </c>
      <c r="G19" s="17">
        <v>4324803</v>
      </c>
      <c r="H19" s="17">
        <v>499336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f t="shared" ref="P19:P68" si="4">E19+J19</f>
        <v>5996433</v>
      </c>
    </row>
    <row r="20" spans="1:16" s="14" customFormat="1" x14ac:dyDescent="0.2">
      <c r="A20" s="9" t="s">
        <v>181</v>
      </c>
      <c r="B20" s="9" t="s">
        <v>182</v>
      </c>
      <c r="C20" s="18"/>
      <c r="D20" s="13" t="s">
        <v>183</v>
      </c>
      <c r="E20" s="13">
        <f>E21+E23+E25</f>
        <v>3708857</v>
      </c>
      <c r="F20" s="13">
        <f>F21+F23+F25</f>
        <v>3708857</v>
      </c>
      <c r="G20" s="13">
        <f t="shared" ref="G20:I20" si="5">G21+G23+G25</f>
        <v>0</v>
      </c>
      <c r="H20" s="13">
        <f t="shared" si="5"/>
        <v>0</v>
      </c>
      <c r="I20" s="13">
        <f t="shared" si="5"/>
        <v>0</v>
      </c>
      <c r="J20" s="13">
        <f>J21+J23+J25</f>
        <v>0</v>
      </c>
      <c r="K20" s="13">
        <f t="shared" ref="K20:O20" si="6">K21+K23+K25</f>
        <v>0</v>
      </c>
      <c r="L20" s="13">
        <f t="shared" si="6"/>
        <v>0</v>
      </c>
      <c r="M20" s="13">
        <f t="shared" si="6"/>
        <v>0</v>
      </c>
      <c r="N20" s="13">
        <f t="shared" si="6"/>
        <v>0</v>
      </c>
      <c r="O20" s="13">
        <f t="shared" si="6"/>
        <v>0</v>
      </c>
      <c r="P20" s="13">
        <f>P21+P23+P25</f>
        <v>3708857</v>
      </c>
    </row>
    <row r="21" spans="1:16" ht="25.5" x14ac:dyDescent="0.2">
      <c r="A21" s="15" t="s">
        <v>23</v>
      </c>
      <c r="B21" s="15" t="s">
        <v>25</v>
      </c>
      <c r="C21" s="16" t="s">
        <v>24</v>
      </c>
      <c r="D21" s="3" t="s">
        <v>26</v>
      </c>
      <c r="E21" s="17">
        <f>F21+I21</f>
        <v>1385600</v>
      </c>
      <c r="F21" s="17">
        <v>1385600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f t="shared" si="4"/>
        <v>1385600</v>
      </c>
    </row>
    <row r="22" spans="1:16" ht="25.5" x14ac:dyDescent="0.2">
      <c r="A22" s="15"/>
      <c r="B22" s="15"/>
      <c r="C22" s="16"/>
      <c r="D22" s="17" t="s">
        <v>169</v>
      </c>
      <c r="E22" s="17">
        <f t="shared" ref="E22:E27" si="7">F22+I22</f>
        <v>580600</v>
      </c>
      <c r="F22" s="17">
        <v>580600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580600</v>
      </c>
    </row>
    <row r="23" spans="1:16" ht="38.25" x14ac:dyDescent="0.2">
      <c r="A23" s="15" t="s">
        <v>27</v>
      </c>
      <c r="B23" s="15" t="s">
        <v>29</v>
      </c>
      <c r="C23" s="16" t="s">
        <v>28</v>
      </c>
      <c r="D23" s="3" t="s">
        <v>30</v>
      </c>
      <c r="E23" s="17">
        <f t="shared" si="7"/>
        <v>1856257</v>
      </c>
      <c r="F23" s="17">
        <v>1856257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f t="shared" si="4"/>
        <v>1856257</v>
      </c>
    </row>
    <row r="24" spans="1:16" ht="25.5" x14ac:dyDescent="0.2">
      <c r="A24" s="15"/>
      <c r="B24" s="15"/>
      <c r="C24" s="16"/>
      <c r="D24" s="17" t="s">
        <v>169</v>
      </c>
      <c r="E24" s="17">
        <f t="shared" si="7"/>
        <v>965822</v>
      </c>
      <c r="F24" s="17">
        <v>965822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f t="shared" si="4"/>
        <v>965822</v>
      </c>
    </row>
    <row r="25" spans="1:16" ht="25.5" x14ac:dyDescent="0.2">
      <c r="A25" s="15" t="s">
        <v>31</v>
      </c>
      <c r="B25" s="15" t="s">
        <v>33</v>
      </c>
      <c r="C25" s="16" t="s">
        <v>32</v>
      </c>
      <c r="D25" s="3" t="s">
        <v>34</v>
      </c>
      <c r="E25" s="17">
        <f t="shared" si="7"/>
        <v>467000</v>
      </c>
      <c r="F25" s="17">
        <v>467000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f t="shared" si="4"/>
        <v>467000</v>
      </c>
    </row>
    <row r="26" spans="1:16" ht="63.75" x14ac:dyDescent="0.2">
      <c r="A26" s="15"/>
      <c r="B26" s="15"/>
      <c r="C26" s="16"/>
      <c r="D26" s="17" t="s">
        <v>170</v>
      </c>
      <c r="E26" s="17">
        <f t="shared" si="7"/>
        <v>327000</v>
      </c>
      <c r="F26" s="17">
        <v>327000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f t="shared" si="4"/>
        <v>327000</v>
      </c>
    </row>
    <row r="27" spans="1:16" ht="25.5" x14ac:dyDescent="0.2">
      <c r="A27" s="15"/>
      <c r="B27" s="15"/>
      <c r="C27" s="16"/>
      <c r="D27" s="17" t="s">
        <v>169</v>
      </c>
      <c r="E27" s="17">
        <f t="shared" si="7"/>
        <v>100000</v>
      </c>
      <c r="F27" s="17">
        <v>100000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f t="shared" si="4"/>
        <v>100000</v>
      </c>
    </row>
    <row r="28" spans="1:16" s="14" customFormat="1" ht="25.5" x14ac:dyDescent="0.2">
      <c r="A28" s="9" t="s">
        <v>184</v>
      </c>
      <c r="B28" s="9" t="s">
        <v>185</v>
      </c>
      <c r="C28" s="18"/>
      <c r="D28" s="13" t="s">
        <v>188</v>
      </c>
      <c r="E28" s="13">
        <f>E29+E30</f>
        <v>215314</v>
      </c>
      <c r="F28" s="13">
        <f>F29+F30</f>
        <v>215314</v>
      </c>
      <c r="G28" s="13">
        <f t="shared" ref="G28:I28" si="8">G29+G30</f>
        <v>119110</v>
      </c>
      <c r="H28" s="13">
        <f t="shared" si="8"/>
        <v>0</v>
      </c>
      <c r="I28" s="13">
        <f t="shared" si="8"/>
        <v>0</v>
      </c>
      <c r="J28" s="13">
        <f>J29+J30</f>
        <v>0</v>
      </c>
      <c r="K28" s="13">
        <f t="shared" ref="K28:O28" si="9">K29+K30</f>
        <v>0</v>
      </c>
      <c r="L28" s="13">
        <f t="shared" si="9"/>
        <v>0</v>
      </c>
      <c r="M28" s="13">
        <f t="shared" si="9"/>
        <v>0</v>
      </c>
      <c r="N28" s="13">
        <f t="shared" si="9"/>
        <v>0</v>
      </c>
      <c r="O28" s="13">
        <f t="shared" si="9"/>
        <v>0</v>
      </c>
      <c r="P28" s="13">
        <f>P29+P30</f>
        <v>215314</v>
      </c>
    </row>
    <row r="29" spans="1:16" x14ac:dyDescent="0.2">
      <c r="A29" s="15" t="s">
        <v>35</v>
      </c>
      <c r="B29" s="15" t="s">
        <v>37</v>
      </c>
      <c r="C29" s="16" t="s">
        <v>36</v>
      </c>
      <c r="D29" s="3" t="s">
        <v>38</v>
      </c>
      <c r="E29" s="17">
        <v>145314</v>
      </c>
      <c r="F29" s="17">
        <v>145314</v>
      </c>
      <c r="G29" s="17">
        <v>119110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f t="shared" si="4"/>
        <v>145314</v>
      </c>
    </row>
    <row r="30" spans="1:16" ht="25.5" x14ac:dyDescent="0.2">
      <c r="A30" s="15" t="s">
        <v>39</v>
      </c>
      <c r="B30" s="15" t="s">
        <v>41</v>
      </c>
      <c r="C30" s="16" t="s">
        <v>40</v>
      </c>
      <c r="D30" s="3" t="s">
        <v>42</v>
      </c>
      <c r="E30" s="17">
        <v>70000</v>
      </c>
      <c r="F30" s="17">
        <v>70000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f t="shared" si="4"/>
        <v>70000</v>
      </c>
    </row>
    <row r="31" spans="1:16" s="14" customFormat="1" x14ac:dyDescent="0.2">
      <c r="A31" s="9" t="s">
        <v>186</v>
      </c>
      <c r="B31" s="9" t="s">
        <v>187</v>
      </c>
      <c r="C31" s="18"/>
      <c r="D31" s="13" t="s">
        <v>189</v>
      </c>
      <c r="E31" s="13">
        <f>E32</f>
        <v>1284841</v>
      </c>
      <c r="F31" s="13">
        <f>F32</f>
        <v>1284841</v>
      </c>
      <c r="G31" s="13">
        <f t="shared" ref="G31:I31" si="10">G32</f>
        <v>0</v>
      </c>
      <c r="H31" s="13">
        <f t="shared" si="10"/>
        <v>697401</v>
      </c>
      <c r="I31" s="13">
        <f t="shared" si="10"/>
        <v>0</v>
      </c>
      <c r="J31" s="13">
        <f>J32</f>
        <v>510000</v>
      </c>
      <c r="K31" s="13">
        <f t="shared" ref="K31:O31" si="11">K32</f>
        <v>510000</v>
      </c>
      <c r="L31" s="13">
        <f t="shared" si="11"/>
        <v>0</v>
      </c>
      <c r="M31" s="13">
        <f t="shared" si="11"/>
        <v>0</v>
      </c>
      <c r="N31" s="13">
        <f t="shared" si="11"/>
        <v>0</v>
      </c>
      <c r="O31" s="13">
        <f t="shared" si="11"/>
        <v>510000</v>
      </c>
      <c r="P31" s="13">
        <f>P32</f>
        <v>1794841</v>
      </c>
    </row>
    <row r="32" spans="1:16" x14ac:dyDescent="0.2">
      <c r="A32" s="15" t="s">
        <v>43</v>
      </c>
      <c r="B32" s="15" t="s">
        <v>45</v>
      </c>
      <c r="C32" s="16" t="s">
        <v>44</v>
      </c>
      <c r="D32" s="3" t="s">
        <v>46</v>
      </c>
      <c r="E32" s="17">
        <v>1284841</v>
      </c>
      <c r="F32" s="17">
        <v>1284841</v>
      </c>
      <c r="G32" s="17">
        <v>0</v>
      </c>
      <c r="H32" s="17">
        <v>697401</v>
      </c>
      <c r="I32" s="17">
        <v>0</v>
      </c>
      <c r="J32" s="17">
        <v>510000</v>
      </c>
      <c r="K32" s="17">
        <v>510000</v>
      </c>
      <c r="L32" s="17">
        <v>0</v>
      </c>
      <c r="M32" s="17">
        <v>0</v>
      </c>
      <c r="N32" s="17">
        <v>0</v>
      </c>
      <c r="O32" s="17">
        <v>510000</v>
      </c>
      <c r="P32" s="17">
        <f>E32+J32</f>
        <v>1794841</v>
      </c>
    </row>
    <row r="33" spans="1:16" s="14" customFormat="1" x14ac:dyDescent="0.2">
      <c r="A33" s="9" t="s">
        <v>190</v>
      </c>
      <c r="B33" s="9" t="s">
        <v>191</v>
      </c>
      <c r="C33" s="18"/>
      <c r="D33" s="13" t="s">
        <v>192</v>
      </c>
      <c r="E33" s="13">
        <f>E34+E35+E36</f>
        <v>87500</v>
      </c>
      <c r="F33" s="13">
        <f>F34+F35+F36</f>
        <v>87500</v>
      </c>
      <c r="G33" s="13">
        <f t="shared" ref="G33:I33" si="12">G34+G35+G36</f>
        <v>0</v>
      </c>
      <c r="H33" s="13">
        <f t="shared" si="12"/>
        <v>0</v>
      </c>
      <c r="I33" s="13">
        <f t="shared" si="12"/>
        <v>0</v>
      </c>
      <c r="J33" s="13">
        <f>J34+J35+J36</f>
        <v>26100</v>
      </c>
      <c r="K33" s="13">
        <f t="shared" ref="K33:O33" si="13">K34+K35+K36</f>
        <v>0</v>
      </c>
      <c r="L33" s="13">
        <f t="shared" si="13"/>
        <v>26100</v>
      </c>
      <c r="M33" s="13">
        <f t="shared" si="13"/>
        <v>0</v>
      </c>
      <c r="N33" s="13">
        <f t="shared" si="13"/>
        <v>0</v>
      </c>
      <c r="O33" s="13">
        <f t="shared" si="13"/>
        <v>0</v>
      </c>
      <c r="P33" s="13">
        <f>P34+P35+P36</f>
        <v>113600</v>
      </c>
    </row>
    <row r="34" spans="1:16" ht="38.25" x14ac:dyDescent="0.2">
      <c r="A34" s="15" t="s">
        <v>47</v>
      </c>
      <c r="B34" s="15" t="s">
        <v>49</v>
      </c>
      <c r="C34" s="16" t="s">
        <v>48</v>
      </c>
      <c r="D34" s="3" t="s">
        <v>50</v>
      </c>
      <c r="E34" s="17">
        <v>70000</v>
      </c>
      <c r="F34" s="17">
        <v>70000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f t="shared" si="4"/>
        <v>70000</v>
      </c>
    </row>
    <row r="35" spans="1:16" ht="25.5" x14ac:dyDescent="0.2">
      <c r="A35" s="15" t="s">
        <v>51</v>
      </c>
      <c r="B35" s="15" t="s">
        <v>53</v>
      </c>
      <c r="C35" s="16" t="s">
        <v>52</v>
      </c>
      <c r="D35" s="3" t="s">
        <v>54</v>
      </c>
      <c r="E35" s="17">
        <v>17500</v>
      </c>
      <c r="F35" s="17">
        <v>17500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f t="shared" si="4"/>
        <v>17500</v>
      </c>
    </row>
    <row r="36" spans="1:16" ht="25.5" x14ac:dyDescent="0.2">
      <c r="A36" s="15" t="s">
        <v>55</v>
      </c>
      <c r="B36" s="15" t="s">
        <v>57</v>
      </c>
      <c r="C36" s="16" t="s">
        <v>56</v>
      </c>
      <c r="D36" s="3" t="s">
        <v>58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26100</v>
      </c>
      <c r="K36" s="17">
        <v>0</v>
      </c>
      <c r="L36" s="17">
        <v>26100</v>
      </c>
      <c r="M36" s="17">
        <v>0</v>
      </c>
      <c r="N36" s="17">
        <v>0</v>
      </c>
      <c r="O36" s="17">
        <v>0</v>
      </c>
      <c r="P36" s="17">
        <f t="shared" si="4"/>
        <v>26100</v>
      </c>
    </row>
    <row r="37" spans="1:16" ht="25.5" x14ac:dyDescent="0.2">
      <c r="A37" s="9" t="s">
        <v>59</v>
      </c>
      <c r="B37" s="10"/>
      <c r="C37" s="11"/>
      <c r="D37" s="13" t="s">
        <v>179</v>
      </c>
      <c r="E37" s="13">
        <f>E38</f>
        <v>67422700</v>
      </c>
      <c r="F37" s="13">
        <f t="shared" ref="F37:P37" si="14">F38</f>
        <v>67422700</v>
      </c>
      <c r="G37" s="13">
        <f t="shared" si="14"/>
        <v>49725912</v>
      </c>
      <c r="H37" s="13">
        <f t="shared" si="14"/>
        <v>3962522</v>
      </c>
      <c r="I37" s="13">
        <f t="shared" si="14"/>
        <v>0</v>
      </c>
      <c r="J37" s="13">
        <f t="shared" si="14"/>
        <v>1332810</v>
      </c>
      <c r="K37" s="13">
        <f t="shared" si="14"/>
        <v>33405</v>
      </c>
      <c r="L37" s="13">
        <f t="shared" si="14"/>
        <v>1299405</v>
      </c>
      <c r="M37" s="13">
        <f t="shared" si="14"/>
        <v>34820</v>
      </c>
      <c r="N37" s="13">
        <f t="shared" si="14"/>
        <v>0</v>
      </c>
      <c r="O37" s="13">
        <f t="shared" si="14"/>
        <v>33405</v>
      </c>
      <c r="P37" s="13">
        <f t="shared" si="14"/>
        <v>68755510</v>
      </c>
    </row>
    <row r="38" spans="1:16" ht="25.5" x14ac:dyDescent="0.2">
      <c r="A38" s="9" t="s">
        <v>60</v>
      </c>
      <c r="B38" s="10"/>
      <c r="C38" s="11"/>
      <c r="D38" s="13" t="s">
        <v>179</v>
      </c>
      <c r="E38" s="13">
        <f>E39+E43+E56+E61</f>
        <v>67422700</v>
      </c>
      <c r="F38" s="13">
        <f>F39+F43+F56+F61</f>
        <v>67422700</v>
      </c>
      <c r="G38" s="13">
        <f>G39+G43+G56+G61</f>
        <v>49725912</v>
      </c>
      <c r="H38" s="13">
        <f>H39+H43+H56+H61</f>
        <v>3962522</v>
      </c>
      <c r="I38" s="13">
        <f>I39+I43+I56+I61</f>
        <v>0</v>
      </c>
      <c r="J38" s="13">
        <f>J39+J43+J56+J61</f>
        <v>1332810</v>
      </c>
      <c r="K38" s="13">
        <f>K39+K43+K56+K61</f>
        <v>33405</v>
      </c>
      <c r="L38" s="13">
        <f>L39+L43+L56+L61</f>
        <v>1299405</v>
      </c>
      <c r="M38" s="13">
        <f>M39+M43+M56+M61</f>
        <v>34820</v>
      </c>
      <c r="N38" s="13">
        <f>N39+N43+N56+N61</f>
        <v>0</v>
      </c>
      <c r="O38" s="13">
        <f>O39+O43+O56+O61</f>
        <v>33405</v>
      </c>
      <c r="P38" s="13">
        <f>P39+P43+P56+P61</f>
        <v>68755510</v>
      </c>
    </row>
    <row r="39" spans="1:16" s="14" customFormat="1" x14ac:dyDescent="0.2">
      <c r="A39" s="9" t="s">
        <v>196</v>
      </c>
      <c r="B39" s="9" t="s">
        <v>194</v>
      </c>
      <c r="C39" s="11"/>
      <c r="D39" s="13" t="s">
        <v>195</v>
      </c>
      <c r="E39" s="13">
        <f>E40+E41</f>
        <v>888576</v>
      </c>
      <c r="F39" s="13">
        <f>F40+F41</f>
        <v>888576</v>
      </c>
      <c r="G39" s="13">
        <f t="shared" ref="G39:I39" si="15">G40+G41</f>
        <v>619425</v>
      </c>
      <c r="H39" s="13">
        <f t="shared" si="15"/>
        <v>0</v>
      </c>
      <c r="I39" s="13">
        <f t="shared" si="15"/>
        <v>0</v>
      </c>
      <c r="J39" s="13">
        <f>J40+J41</f>
        <v>0</v>
      </c>
      <c r="K39" s="13">
        <f t="shared" ref="K39:O39" si="16">K40+K41</f>
        <v>0</v>
      </c>
      <c r="L39" s="13">
        <f t="shared" si="16"/>
        <v>0</v>
      </c>
      <c r="M39" s="13">
        <f t="shared" si="16"/>
        <v>0</v>
      </c>
      <c r="N39" s="13">
        <f t="shared" si="16"/>
        <v>0</v>
      </c>
      <c r="O39" s="13">
        <f t="shared" si="16"/>
        <v>0</v>
      </c>
      <c r="P39" s="13">
        <f>P40+P41</f>
        <v>888576</v>
      </c>
    </row>
    <row r="40" spans="1:16" ht="38.25" x14ac:dyDescent="0.2">
      <c r="A40" s="15" t="s">
        <v>61</v>
      </c>
      <c r="B40" s="15" t="s">
        <v>62</v>
      </c>
      <c r="C40" s="16" t="s">
        <v>20</v>
      </c>
      <c r="D40" s="3" t="s">
        <v>63</v>
      </c>
      <c r="E40" s="17">
        <v>770139</v>
      </c>
      <c r="F40" s="17">
        <v>770139</v>
      </c>
      <c r="G40" s="17">
        <v>619425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f t="shared" si="4"/>
        <v>770139</v>
      </c>
    </row>
    <row r="41" spans="1:16" x14ac:dyDescent="0.2">
      <c r="A41" s="15" t="s">
        <v>64</v>
      </c>
      <c r="B41" s="15" t="s">
        <v>66</v>
      </c>
      <c r="C41" s="16" t="s">
        <v>65</v>
      </c>
      <c r="D41" s="3" t="s">
        <v>67</v>
      </c>
      <c r="E41" s="17">
        <v>118437</v>
      </c>
      <c r="F41" s="17">
        <v>118437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f t="shared" si="4"/>
        <v>118437</v>
      </c>
    </row>
    <row r="42" spans="1:16" ht="25.5" x14ac:dyDescent="0.2">
      <c r="A42" s="15"/>
      <c r="B42" s="15"/>
      <c r="C42" s="16"/>
      <c r="D42" s="17" t="s">
        <v>169</v>
      </c>
      <c r="E42" s="17">
        <v>55211</v>
      </c>
      <c r="F42" s="17">
        <v>55211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7">
        <f>E42+J42</f>
        <v>55211</v>
      </c>
    </row>
    <row r="43" spans="1:16" s="14" customFormat="1" x14ac:dyDescent="0.2">
      <c r="A43" s="9" t="s">
        <v>197</v>
      </c>
      <c r="B43" s="9" t="s">
        <v>198</v>
      </c>
      <c r="C43" s="18"/>
      <c r="D43" s="13" t="s">
        <v>199</v>
      </c>
      <c r="E43" s="13">
        <f>E44+E45+E47+E50+E54+E55+E52+E49</f>
        <v>61156584</v>
      </c>
      <c r="F43" s="13">
        <f>F44+F45+F47+F50+F54+F55+F52+F49</f>
        <v>61156584</v>
      </c>
      <c r="G43" s="13">
        <f>G44+G45+G47+G50+G54+G55+G52+G49</f>
        <v>44883243</v>
      </c>
      <c r="H43" s="13">
        <f>H44+H45+H47+H50+H54+H55+H52+H49</f>
        <v>3802232</v>
      </c>
      <c r="I43" s="13">
        <f>I44+I45+I47+I50+I54+I55+I52+I49</f>
        <v>0</v>
      </c>
      <c r="J43" s="13">
        <f>J44+J45+J47+J50+J54+J55+J52+J49</f>
        <v>1332810</v>
      </c>
      <c r="K43" s="13">
        <f>K44+K45+K47+K50+K54+K55+K52+K49</f>
        <v>33405</v>
      </c>
      <c r="L43" s="13">
        <f>L44+L45+L47+L50+L54+L55+L52+L49</f>
        <v>1299405</v>
      </c>
      <c r="M43" s="13">
        <f>M44+M45+M47+M50+M54+M55+M52+M49</f>
        <v>34820</v>
      </c>
      <c r="N43" s="13">
        <f>N44+N45+N47+N50+N54+N55+N52+N49</f>
        <v>0</v>
      </c>
      <c r="O43" s="13">
        <f>O44+O45+O47+O50+O54+O55+O52+O49</f>
        <v>33405</v>
      </c>
      <c r="P43" s="13">
        <f>P44+P45+P47+P50+P54+P55+P52+P49</f>
        <v>62489394</v>
      </c>
    </row>
    <row r="44" spans="1:16" x14ac:dyDescent="0.2">
      <c r="A44" s="15" t="s">
        <v>68</v>
      </c>
      <c r="B44" s="15" t="s">
        <v>70</v>
      </c>
      <c r="C44" s="16" t="s">
        <v>69</v>
      </c>
      <c r="D44" s="3" t="s">
        <v>71</v>
      </c>
      <c r="E44" s="17">
        <f>F44+I44</f>
        <v>12768864</v>
      </c>
      <c r="F44" s="17">
        <v>12768864</v>
      </c>
      <c r="G44" s="17">
        <v>8882331</v>
      </c>
      <c r="H44" s="17">
        <v>900220</v>
      </c>
      <c r="I44" s="17">
        <v>0</v>
      </c>
      <c r="J44" s="17">
        <f>L44+O44</f>
        <v>732450</v>
      </c>
      <c r="K44" s="17">
        <v>0</v>
      </c>
      <c r="L44" s="17">
        <v>732450</v>
      </c>
      <c r="M44" s="17">
        <v>0</v>
      </c>
      <c r="N44" s="17">
        <v>0</v>
      </c>
      <c r="O44" s="17">
        <v>0</v>
      </c>
      <c r="P44" s="17">
        <f t="shared" si="4"/>
        <v>13501314</v>
      </c>
    </row>
    <row r="45" spans="1:16" ht="25.5" x14ac:dyDescent="0.2">
      <c r="A45" s="15" t="s">
        <v>72</v>
      </c>
      <c r="B45" s="15" t="s">
        <v>74</v>
      </c>
      <c r="C45" s="16" t="s">
        <v>73</v>
      </c>
      <c r="D45" s="3" t="s">
        <v>75</v>
      </c>
      <c r="E45" s="17">
        <f t="shared" ref="E45:E55" si="17">F45+I45</f>
        <v>12755651</v>
      </c>
      <c r="F45" s="17">
        <v>12755651</v>
      </c>
      <c r="G45" s="17">
        <v>7218367</v>
      </c>
      <c r="H45" s="17">
        <v>2552678</v>
      </c>
      <c r="I45" s="17">
        <v>0</v>
      </c>
      <c r="J45" s="17">
        <f>L45+O45</f>
        <v>544475</v>
      </c>
      <c r="K45" s="17">
        <v>20000</v>
      </c>
      <c r="L45" s="17">
        <v>524475</v>
      </c>
      <c r="M45" s="17">
        <v>0</v>
      </c>
      <c r="N45" s="17">
        <v>0</v>
      </c>
      <c r="O45" s="17">
        <v>20000</v>
      </c>
      <c r="P45" s="17">
        <f t="shared" si="4"/>
        <v>13300126</v>
      </c>
    </row>
    <row r="46" spans="1:16" ht="63.75" x14ac:dyDescent="0.2">
      <c r="A46" s="15"/>
      <c r="B46" s="15"/>
      <c r="C46" s="16"/>
      <c r="D46" s="2" t="s">
        <v>171</v>
      </c>
      <c r="E46" s="17">
        <f t="shared" si="17"/>
        <v>1577100</v>
      </c>
      <c r="F46" s="17">
        <v>1577100</v>
      </c>
      <c r="G46" s="17">
        <v>0</v>
      </c>
      <c r="H46" s="17">
        <v>1577100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0</v>
      </c>
      <c r="O46" s="17">
        <v>0</v>
      </c>
      <c r="P46" s="17">
        <f t="shared" si="4"/>
        <v>1577100</v>
      </c>
    </row>
    <row r="47" spans="1:16" ht="25.5" x14ac:dyDescent="0.2">
      <c r="A47" s="15" t="s">
        <v>76</v>
      </c>
      <c r="B47" s="15" t="s">
        <v>77</v>
      </c>
      <c r="C47" s="16" t="s">
        <v>73</v>
      </c>
      <c r="D47" s="3" t="s">
        <v>75</v>
      </c>
      <c r="E47" s="17">
        <f t="shared" si="17"/>
        <v>32062800</v>
      </c>
      <c r="F47" s="17">
        <v>32062800</v>
      </c>
      <c r="G47" s="17">
        <v>26280984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f t="shared" si="4"/>
        <v>32062800</v>
      </c>
    </row>
    <row r="48" spans="1:16" ht="25.5" x14ac:dyDescent="0.2">
      <c r="A48" s="30" t="s">
        <v>232</v>
      </c>
      <c r="B48" s="30" t="s">
        <v>233</v>
      </c>
      <c r="C48" s="31" t="s">
        <v>73</v>
      </c>
      <c r="D48" s="32" t="s">
        <v>75</v>
      </c>
      <c r="E48" s="17">
        <v>120000</v>
      </c>
      <c r="F48" s="17">
        <v>120000</v>
      </c>
      <c r="G48" s="17">
        <v>0</v>
      </c>
      <c r="H48" s="17">
        <v>0</v>
      </c>
      <c r="I48" s="17">
        <v>0</v>
      </c>
      <c r="J48" s="17">
        <v>20000</v>
      </c>
      <c r="K48" s="17">
        <v>20000</v>
      </c>
      <c r="L48" s="17">
        <v>0</v>
      </c>
      <c r="M48" s="17">
        <v>0</v>
      </c>
      <c r="N48" s="17">
        <v>0</v>
      </c>
      <c r="O48" s="17">
        <v>20000</v>
      </c>
      <c r="P48" s="17">
        <v>140000</v>
      </c>
    </row>
    <row r="49" spans="1:16" ht="38.25" x14ac:dyDescent="0.2">
      <c r="A49" s="15" t="s">
        <v>78</v>
      </c>
      <c r="B49" s="15" t="s">
        <v>80</v>
      </c>
      <c r="C49" s="16" t="s">
        <v>79</v>
      </c>
      <c r="D49" s="3" t="s">
        <v>81</v>
      </c>
      <c r="E49" s="17">
        <f t="shared" si="17"/>
        <v>1346273</v>
      </c>
      <c r="F49" s="17">
        <v>1346273</v>
      </c>
      <c r="G49" s="17">
        <v>1078781</v>
      </c>
      <c r="H49" s="17">
        <v>22400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f t="shared" si="4"/>
        <v>1346273</v>
      </c>
    </row>
    <row r="50" spans="1:16" ht="25.5" x14ac:dyDescent="0.2">
      <c r="A50" s="15" t="s">
        <v>82</v>
      </c>
      <c r="B50" s="15" t="s">
        <v>83</v>
      </c>
      <c r="C50" s="16" t="s">
        <v>79</v>
      </c>
      <c r="D50" s="3" t="s">
        <v>84</v>
      </c>
      <c r="E50" s="17">
        <f t="shared" si="17"/>
        <v>1722089</v>
      </c>
      <c r="F50" s="17">
        <v>1722089</v>
      </c>
      <c r="G50" s="17">
        <v>1139527</v>
      </c>
      <c r="H50" s="17">
        <v>326934</v>
      </c>
      <c r="I50" s="17">
        <v>0</v>
      </c>
      <c r="J50" s="17">
        <v>42480</v>
      </c>
      <c r="K50" s="17">
        <v>0</v>
      </c>
      <c r="L50" s="17">
        <v>42480</v>
      </c>
      <c r="M50" s="17">
        <v>34820</v>
      </c>
      <c r="N50" s="17">
        <v>0</v>
      </c>
      <c r="O50" s="17">
        <v>0</v>
      </c>
      <c r="P50" s="17">
        <f t="shared" si="4"/>
        <v>1764569</v>
      </c>
    </row>
    <row r="51" spans="1:16" ht="25.5" x14ac:dyDescent="0.2">
      <c r="A51" s="15"/>
      <c r="B51" s="15"/>
      <c r="C51" s="16"/>
      <c r="D51" s="17" t="s">
        <v>169</v>
      </c>
      <c r="E51" s="17">
        <f t="shared" si="17"/>
        <v>326834</v>
      </c>
      <c r="F51" s="17">
        <v>326834</v>
      </c>
      <c r="G51" s="17">
        <v>265369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f t="shared" si="4"/>
        <v>326834</v>
      </c>
    </row>
    <row r="52" spans="1:16" ht="25.5" x14ac:dyDescent="0.2">
      <c r="A52" s="15" t="s">
        <v>85</v>
      </c>
      <c r="B52" s="15" t="s">
        <v>87</v>
      </c>
      <c r="C52" s="16" t="s">
        <v>86</v>
      </c>
      <c r="D52" s="3" t="s">
        <v>88</v>
      </c>
      <c r="E52" s="17">
        <f t="shared" si="17"/>
        <v>360009</v>
      </c>
      <c r="F52" s="17">
        <v>360009</v>
      </c>
      <c r="G52" s="17">
        <v>283253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f t="shared" si="4"/>
        <v>360009</v>
      </c>
    </row>
    <row r="53" spans="1:16" ht="25.5" x14ac:dyDescent="0.2">
      <c r="A53" s="15"/>
      <c r="B53" s="15"/>
      <c r="C53" s="16"/>
      <c r="D53" s="17" t="s">
        <v>169</v>
      </c>
      <c r="E53" s="17">
        <f t="shared" si="17"/>
        <v>28140</v>
      </c>
      <c r="F53" s="17">
        <v>28140</v>
      </c>
      <c r="G53" s="17">
        <v>22270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0</v>
      </c>
      <c r="P53" s="17">
        <f t="shared" si="4"/>
        <v>28140</v>
      </c>
    </row>
    <row r="54" spans="1:16" x14ac:dyDescent="0.2">
      <c r="A54" s="15" t="s">
        <v>89</v>
      </c>
      <c r="B54" s="15" t="s">
        <v>90</v>
      </c>
      <c r="C54" s="16" t="s">
        <v>86</v>
      </c>
      <c r="D54" s="3" t="s">
        <v>91</v>
      </c>
      <c r="E54" s="17">
        <f t="shared" si="17"/>
        <v>114480</v>
      </c>
      <c r="F54" s="17">
        <v>114480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f t="shared" si="4"/>
        <v>114480</v>
      </c>
    </row>
    <row r="55" spans="1:16" ht="51" x14ac:dyDescent="0.2">
      <c r="A55" s="15" t="s">
        <v>231</v>
      </c>
      <c r="B55" s="15">
        <v>1200</v>
      </c>
      <c r="C55" s="16" t="s">
        <v>86</v>
      </c>
      <c r="D55" s="3" t="s">
        <v>225</v>
      </c>
      <c r="E55" s="17">
        <f t="shared" si="17"/>
        <v>26418</v>
      </c>
      <c r="F55" s="17">
        <v>26418</v>
      </c>
      <c r="G55" s="17">
        <v>0</v>
      </c>
      <c r="H55" s="17">
        <v>0</v>
      </c>
      <c r="I55" s="17">
        <v>0</v>
      </c>
      <c r="J55" s="17">
        <f>L55+O55</f>
        <v>13405</v>
      </c>
      <c r="K55" s="17">
        <v>13405</v>
      </c>
      <c r="L55" s="17">
        <v>0</v>
      </c>
      <c r="M55" s="17">
        <v>0</v>
      </c>
      <c r="N55" s="17">
        <v>0</v>
      </c>
      <c r="O55" s="17">
        <v>13405</v>
      </c>
      <c r="P55" s="17">
        <f t="shared" si="4"/>
        <v>39823</v>
      </c>
    </row>
    <row r="56" spans="1:16" s="14" customFormat="1" x14ac:dyDescent="0.2">
      <c r="A56" s="9" t="s">
        <v>200</v>
      </c>
      <c r="B56" s="9" t="s">
        <v>201</v>
      </c>
      <c r="C56" s="18"/>
      <c r="D56" s="13" t="s">
        <v>202</v>
      </c>
      <c r="E56" s="13">
        <f>E57+E59+E60</f>
        <v>3814628</v>
      </c>
      <c r="F56" s="13">
        <f>F57+F59+F60</f>
        <v>3814628</v>
      </c>
      <c r="G56" s="13">
        <f t="shared" ref="G56:I56" si="18">G57+G59+G60</f>
        <v>2959029</v>
      </c>
      <c r="H56" s="13">
        <f t="shared" si="18"/>
        <v>157990</v>
      </c>
      <c r="I56" s="13">
        <f t="shared" si="18"/>
        <v>0</v>
      </c>
      <c r="J56" s="13">
        <f>J57+J59+J60</f>
        <v>0</v>
      </c>
      <c r="K56" s="13">
        <f t="shared" ref="K56:O56" si="19">K57+K59+K60</f>
        <v>0</v>
      </c>
      <c r="L56" s="13">
        <f t="shared" si="19"/>
        <v>0</v>
      </c>
      <c r="M56" s="13">
        <f t="shared" si="19"/>
        <v>0</v>
      </c>
      <c r="N56" s="13">
        <f t="shared" si="19"/>
        <v>0</v>
      </c>
      <c r="O56" s="13">
        <f t="shared" si="19"/>
        <v>0</v>
      </c>
      <c r="P56" s="13">
        <f>P57+P59+P60</f>
        <v>3814628</v>
      </c>
    </row>
    <row r="57" spans="1:16" x14ac:dyDescent="0.2">
      <c r="A57" s="15" t="s">
        <v>92</v>
      </c>
      <c r="B57" s="15" t="s">
        <v>94</v>
      </c>
      <c r="C57" s="16" t="s">
        <v>93</v>
      </c>
      <c r="D57" s="3" t="s">
        <v>95</v>
      </c>
      <c r="E57" s="17">
        <v>1553924</v>
      </c>
      <c r="F57" s="17">
        <v>1553924</v>
      </c>
      <c r="G57" s="17">
        <v>1168298</v>
      </c>
      <c r="H57" s="17">
        <v>110200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f t="shared" si="4"/>
        <v>1553924</v>
      </c>
    </row>
    <row r="58" spans="1:16" ht="25.5" x14ac:dyDescent="0.2">
      <c r="A58" s="15"/>
      <c r="B58" s="15"/>
      <c r="C58" s="16"/>
      <c r="D58" s="17" t="s">
        <v>169</v>
      </c>
      <c r="E58" s="17">
        <v>108738</v>
      </c>
      <c r="F58" s="17">
        <v>108738</v>
      </c>
      <c r="G58" s="17">
        <v>87887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0</v>
      </c>
      <c r="P58" s="17">
        <f t="shared" si="4"/>
        <v>108738</v>
      </c>
    </row>
    <row r="59" spans="1:16" ht="38.25" x14ac:dyDescent="0.2">
      <c r="A59" s="15" t="s">
        <v>96</v>
      </c>
      <c r="B59" s="15" t="s">
        <v>98</v>
      </c>
      <c r="C59" s="16" t="s">
        <v>97</v>
      </c>
      <c r="D59" s="3" t="s">
        <v>99</v>
      </c>
      <c r="E59" s="17">
        <v>2237704</v>
      </c>
      <c r="F59" s="17">
        <v>2237704</v>
      </c>
      <c r="G59" s="17">
        <v>1790731</v>
      </c>
      <c r="H59" s="17">
        <v>47790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7">
        <f t="shared" si="4"/>
        <v>2237704</v>
      </c>
    </row>
    <row r="60" spans="1:16" x14ac:dyDescent="0.2">
      <c r="A60" s="15" t="s">
        <v>100</v>
      </c>
      <c r="B60" s="15" t="s">
        <v>102</v>
      </c>
      <c r="C60" s="16" t="s">
        <v>101</v>
      </c>
      <c r="D60" s="3" t="s">
        <v>103</v>
      </c>
      <c r="E60" s="17">
        <v>23000</v>
      </c>
      <c r="F60" s="17">
        <v>23000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0</v>
      </c>
      <c r="P60" s="17">
        <f t="shared" si="4"/>
        <v>23000</v>
      </c>
    </row>
    <row r="61" spans="1:16" s="14" customFormat="1" x14ac:dyDescent="0.2">
      <c r="A61" s="9" t="s">
        <v>203</v>
      </c>
      <c r="B61" s="9" t="s">
        <v>204</v>
      </c>
      <c r="C61" s="18"/>
      <c r="D61" s="13" t="s">
        <v>205</v>
      </c>
      <c r="E61" s="13">
        <f>E62+E63+E64</f>
        <v>1562912</v>
      </c>
      <c r="F61" s="13">
        <f>F62+F63+F64</f>
        <v>1562912</v>
      </c>
      <c r="G61" s="13">
        <f t="shared" ref="G61:I61" si="20">G62+G63+G64</f>
        <v>1264215</v>
      </c>
      <c r="H61" s="13">
        <f t="shared" si="20"/>
        <v>2300</v>
      </c>
      <c r="I61" s="13">
        <f t="shared" si="20"/>
        <v>0</v>
      </c>
      <c r="J61" s="13">
        <f>J62+J63+J64</f>
        <v>0</v>
      </c>
      <c r="K61" s="13">
        <f t="shared" ref="K61:O61" si="21">K62+K63+K64</f>
        <v>0</v>
      </c>
      <c r="L61" s="13">
        <f t="shared" si="21"/>
        <v>0</v>
      </c>
      <c r="M61" s="13">
        <f t="shared" si="21"/>
        <v>0</v>
      </c>
      <c r="N61" s="13">
        <f t="shared" si="21"/>
        <v>0</v>
      </c>
      <c r="O61" s="13">
        <f t="shared" si="21"/>
        <v>0</v>
      </c>
      <c r="P61" s="13">
        <f>P62+P63+P64</f>
        <v>1562912</v>
      </c>
    </row>
    <row r="62" spans="1:16" ht="38.25" x14ac:dyDescent="0.2">
      <c r="A62" s="15" t="s">
        <v>104</v>
      </c>
      <c r="B62" s="15" t="s">
        <v>106</v>
      </c>
      <c r="C62" s="16" t="s">
        <v>105</v>
      </c>
      <c r="D62" s="3" t="s">
        <v>107</v>
      </c>
      <c r="E62" s="17">
        <v>1365862</v>
      </c>
      <c r="F62" s="17">
        <v>1365862</v>
      </c>
      <c r="G62" s="17">
        <v>1119215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f t="shared" si="4"/>
        <v>1365862</v>
      </c>
    </row>
    <row r="63" spans="1:16" ht="25.5" x14ac:dyDescent="0.2">
      <c r="A63" s="15" t="s">
        <v>108</v>
      </c>
      <c r="B63" s="15" t="s">
        <v>109</v>
      </c>
      <c r="C63" s="16" t="s">
        <v>105</v>
      </c>
      <c r="D63" s="3" t="s">
        <v>110</v>
      </c>
      <c r="E63" s="17">
        <v>182450</v>
      </c>
      <c r="F63" s="17">
        <v>182450</v>
      </c>
      <c r="G63" s="17">
        <v>145000</v>
      </c>
      <c r="H63" s="17">
        <v>2300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f t="shared" si="4"/>
        <v>182450</v>
      </c>
    </row>
    <row r="64" spans="1:16" ht="51" x14ac:dyDescent="0.2">
      <c r="A64" s="15" t="s">
        <v>111</v>
      </c>
      <c r="B64" s="15" t="s">
        <v>112</v>
      </c>
      <c r="C64" s="16" t="s">
        <v>105</v>
      </c>
      <c r="D64" s="3" t="s">
        <v>113</v>
      </c>
      <c r="E64" s="17">
        <v>14600</v>
      </c>
      <c r="F64" s="17">
        <v>14600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0</v>
      </c>
      <c r="P64" s="17">
        <f t="shared" si="4"/>
        <v>14600</v>
      </c>
    </row>
    <row r="65" spans="1:16" ht="25.5" x14ac:dyDescent="0.2">
      <c r="A65" s="9" t="s">
        <v>114</v>
      </c>
      <c r="B65" s="10"/>
      <c r="C65" s="11"/>
      <c r="D65" s="12" t="s">
        <v>178</v>
      </c>
      <c r="E65" s="13">
        <f>E66</f>
        <v>8095083</v>
      </c>
      <c r="F65" s="13">
        <f t="shared" ref="F65:P65" si="22">F66</f>
        <v>8095083</v>
      </c>
      <c r="G65" s="13">
        <f t="shared" si="22"/>
        <v>5545064</v>
      </c>
      <c r="H65" s="13">
        <f t="shared" si="22"/>
        <v>311270</v>
      </c>
      <c r="I65" s="13">
        <f t="shared" si="22"/>
        <v>0</v>
      </c>
      <c r="J65" s="13">
        <f t="shared" si="22"/>
        <v>448425</v>
      </c>
      <c r="K65" s="13">
        <f t="shared" si="22"/>
        <v>0</v>
      </c>
      <c r="L65" s="13">
        <f t="shared" si="22"/>
        <v>448425</v>
      </c>
      <c r="M65" s="13">
        <f t="shared" si="22"/>
        <v>0</v>
      </c>
      <c r="N65" s="13">
        <f t="shared" si="22"/>
        <v>0</v>
      </c>
      <c r="O65" s="13">
        <f t="shared" si="22"/>
        <v>0</v>
      </c>
      <c r="P65" s="13">
        <f t="shared" si="22"/>
        <v>8543508</v>
      </c>
    </row>
    <row r="66" spans="1:16" ht="25.5" x14ac:dyDescent="0.2">
      <c r="A66" s="9" t="s">
        <v>115</v>
      </c>
      <c r="B66" s="10"/>
      <c r="C66" s="11"/>
      <c r="D66" s="12" t="s">
        <v>178</v>
      </c>
      <c r="E66" s="13">
        <f>E67+E69</f>
        <v>8095083</v>
      </c>
      <c r="F66" s="13">
        <f t="shared" ref="F66:P66" si="23">F67+F69</f>
        <v>8095083</v>
      </c>
      <c r="G66" s="13">
        <f t="shared" si="23"/>
        <v>5545064</v>
      </c>
      <c r="H66" s="13">
        <f t="shared" si="23"/>
        <v>311270</v>
      </c>
      <c r="I66" s="13">
        <f t="shared" si="23"/>
        <v>0</v>
      </c>
      <c r="J66" s="13">
        <f t="shared" si="23"/>
        <v>448425</v>
      </c>
      <c r="K66" s="13">
        <f t="shared" si="23"/>
        <v>0</v>
      </c>
      <c r="L66" s="13">
        <f t="shared" si="23"/>
        <v>448425</v>
      </c>
      <c r="M66" s="13">
        <f t="shared" si="23"/>
        <v>0</v>
      </c>
      <c r="N66" s="13">
        <f t="shared" si="23"/>
        <v>0</v>
      </c>
      <c r="O66" s="13">
        <f t="shared" si="23"/>
        <v>0</v>
      </c>
      <c r="P66" s="13">
        <f t="shared" si="23"/>
        <v>8543508</v>
      </c>
    </row>
    <row r="67" spans="1:16" s="14" customFormat="1" x14ac:dyDescent="0.2">
      <c r="A67" s="9" t="s">
        <v>206</v>
      </c>
      <c r="B67" s="9" t="s">
        <v>194</v>
      </c>
      <c r="C67" s="11"/>
      <c r="D67" s="13" t="s">
        <v>195</v>
      </c>
      <c r="E67" s="13">
        <f>E68</f>
        <v>735556</v>
      </c>
      <c r="F67" s="13">
        <f>F68</f>
        <v>735556</v>
      </c>
      <c r="G67" s="13">
        <f t="shared" ref="G67:I67" si="24">G68</f>
        <v>591079</v>
      </c>
      <c r="H67" s="13">
        <f t="shared" si="24"/>
        <v>0</v>
      </c>
      <c r="I67" s="13">
        <f t="shared" si="24"/>
        <v>0</v>
      </c>
      <c r="J67" s="13">
        <f>J68</f>
        <v>0</v>
      </c>
      <c r="K67" s="13">
        <f t="shared" ref="K67:O67" si="25">K68</f>
        <v>0</v>
      </c>
      <c r="L67" s="13">
        <f t="shared" si="25"/>
        <v>0</v>
      </c>
      <c r="M67" s="13">
        <f t="shared" si="25"/>
        <v>0</v>
      </c>
      <c r="N67" s="13">
        <f t="shared" si="25"/>
        <v>0</v>
      </c>
      <c r="O67" s="13">
        <f t="shared" si="25"/>
        <v>0</v>
      </c>
      <c r="P67" s="13">
        <f>P68</f>
        <v>735556</v>
      </c>
    </row>
    <row r="68" spans="1:16" ht="38.25" x14ac:dyDescent="0.2">
      <c r="A68" s="15" t="s">
        <v>116</v>
      </c>
      <c r="B68" s="15" t="s">
        <v>62</v>
      </c>
      <c r="C68" s="16" t="s">
        <v>20</v>
      </c>
      <c r="D68" s="3" t="s">
        <v>63</v>
      </c>
      <c r="E68" s="17">
        <v>735556</v>
      </c>
      <c r="F68" s="17">
        <v>735556</v>
      </c>
      <c r="G68" s="17">
        <v>591079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0</v>
      </c>
      <c r="P68" s="17">
        <f t="shared" si="4"/>
        <v>735556</v>
      </c>
    </row>
    <row r="69" spans="1:16" s="14" customFormat="1" ht="25.5" x14ac:dyDescent="0.2">
      <c r="A69" s="9" t="s">
        <v>207</v>
      </c>
      <c r="B69" s="9" t="s">
        <v>185</v>
      </c>
      <c r="C69" s="18"/>
      <c r="D69" s="13" t="s">
        <v>188</v>
      </c>
      <c r="E69" s="13">
        <f>E70+E71+E72+E73+E75+E77+E82+E84+E85+E87+E88+E90</f>
        <v>7359527</v>
      </c>
      <c r="F69" s="13">
        <f>F70+F71+F72+F73+F75+F77+F82+F84+F85+F87+F88+F90</f>
        <v>7359527</v>
      </c>
      <c r="G69" s="13">
        <f t="shared" ref="G69:I69" si="26">G70+G71+G72+G73+G75+G78+G80+G83+G84+G85+G87+G88+G90</f>
        <v>4953985</v>
      </c>
      <c r="H69" s="13">
        <f t="shared" si="26"/>
        <v>311270</v>
      </c>
      <c r="I69" s="13">
        <f t="shared" si="26"/>
        <v>0</v>
      </c>
      <c r="J69" s="13">
        <f>J70+J71+J72+J73+J75+J77+J82+J84+J85+J87+J88+J90</f>
        <v>448425</v>
      </c>
      <c r="K69" s="13">
        <f t="shared" ref="K69:O69" si="27">K70+K71+K72+K73+K75+K78+K80+K83+K84+K85+K87+K88+K90</f>
        <v>0</v>
      </c>
      <c r="L69" s="13">
        <f t="shared" si="27"/>
        <v>448425</v>
      </c>
      <c r="M69" s="13">
        <f t="shared" si="27"/>
        <v>0</v>
      </c>
      <c r="N69" s="13">
        <f t="shared" si="27"/>
        <v>0</v>
      </c>
      <c r="O69" s="13">
        <f t="shared" si="27"/>
        <v>0</v>
      </c>
      <c r="P69" s="13">
        <f>P70+P71+P72+P73+P75+P77+P82+P84+P85+P87+P88+P90</f>
        <v>7807952</v>
      </c>
    </row>
    <row r="70" spans="1:16" ht="25.5" x14ac:dyDescent="0.2">
      <c r="A70" s="15" t="s">
        <v>117</v>
      </c>
      <c r="B70" s="15" t="s">
        <v>118</v>
      </c>
      <c r="C70" s="16" t="s">
        <v>80</v>
      </c>
      <c r="D70" s="3" t="s">
        <v>119</v>
      </c>
      <c r="E70" s="17">
        <v>13950</v>
      </c>
      <c r="F70" s="17">
        <v>13950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f t="shared" ref="P70:P99" si="28">E70+J70</f>
        <v>13950</v>
      </c>
    </row>
    <row r="71" spans="1:16" ht="38.25" x14ac:dyDescent="0.2">
      <c r="A71" s="15" t="s">
        <v>120</v>
      </c>
      <c r="B71" s="15" t="s">
        <v>121</v>
      </c>
      <c r="C71" s="16" t="s">
        <v>80</v>
      </c>
      <c r="D71" s="3" t="s">
        <v>122</v>
      </c>
      <c r="E71" s="17">
        <v>205000</v>
      </c>
      <c r="F71" s="17">
        <v>205000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0</v>
      </c>
      <c r="P71" s="17">
        <f t="shared" si="28"/>
        <v>205000</v>
      </c>
    </row>
    <row r="72" spans="1:16" ht="38.25" x14ac:dyDescent="0.2">
      <c r="A72" s="15" t="s">
        <v>123</v>
      </c>
      <c r="B72" s="15" t="s">
        <v>124</v>
      </c>
      <c r="C72" s="16" t="s">
        <v>80</v>
      </c>
      <c r="D72" s="3" t="s">
        <v>125</v>
      </c>
      <c r="E72" s="17">
        <v>10500</v>
      </c>
      <c r="F72" s="17">
        <v>10500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0</v>
      </c>
      <c r="P72" s="17">
        <f t="shared" si="28"/>
        <v>10500</v>
      </c>
    </row>
    <row r="73" spans="1:16" ht="38.25" x14ac:dyDescent="0.2">
      <c r="A73" s="15" t="s">
        <v>126</v>
      </c>
      <c r="B73" s="15" t="s">
        <v>127</v>
      </c>
      <c r="C73" s="16" t="s">
        <v>80</v>
      </c>
      <c r="D73" s="3" t="s">
        <v>128</v>
      </c>
      <c r="E73" s="17">
        <v>24600</v>
      </c>
      <c r="F73" s="17">
        <v>24600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0</v>
      </c>
      <c r="P73" s="17">
        <f t="shared" si="28"/>
        <v>24600</v>
      </c>
    </row>
    <row r="74" spans="1:16" ht="25.5" x14ac:dyDescent="0.2">
      <c r="A74" s="15"/>
      <c r="B74" s="15"/>
      <c r="C74" s="16"/>
      <c r="D74" s="17" t="s">
        <v>172</v>
      </c>
      <c r="E74" s="17">
        <v>24600</v>
      </c>
      <c r="F74" s="17">
        <v>24600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0</v>
      </c>
      <c r="P74" s="17">
        <f t="shared" si="28"/>
        <v>24600</v>
      </c>
    </row>
    <row r="75" spans="1:16" ht="25.5" x14ac:dyDescent="0.2">
      <c r="A75" s="15" t="s">
        <v>129</v>
      </c>
      <c r="B75" s="15" t="s">
        <v>131</v>
      </c>
      <c r="C75" s="16" t="s">
        <v>130</v>
      </c>
      <c r="D75" s="3" t="s">
        <v>132</v>
      </c>
      <c r="E75" s="17">
        <v>14100</v>
      </c>
      <c r="F75" s="17">
        <v>14100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0</v>
      </c>
      <c r="P75" s="17">
        <f t="shared" si="28"/>
        <v>14100</v>
      </c>
    </row>
    <row r="76" spans="1:16" ht="25.5" x14ac:dyDescent="0.2">
      <c r="A76" s="15"/>
      <c r="B76" s="15"/>
      <c r="C76" s="16"/>
      <c r="D76" s="17" t="s">
        <v>172</v>
      </c>
      <c r="E76" s="17">
        <v>14100</v>
      </c>
      <c r="F76" s="17">
        <v>14100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0</v>
      </c>
      <c r="P76" s="17">
        <f t="shared" si="28"/>
        <v>14100</v>
      </c>
    </row>
    <row r="77" spans="1:16" s="22" customFormat="1" ht="51" x14ac:dyDescent="0.2">
      <c r="A77" s="19" t="s">
        <v>218</v>
      </c>
      <c r="B77" s="19" t="s">
        <v>219</v>
      </c>
      <c r="C77" s="20"/>
      <c r="D77" s="21" t="s">
        <v>214</v>
      </c>
      <c r="E77" s="21">
        <f>E78+E80</f>
        <v>6393153</v>
      </c>
      <c r="F77" s="21">
        <f>F78+F80</f>
        <v>6393153</v>
      </c>
      <c r="G77" s="21">
        <f>G78+G80</f>
        <v>4759356</v>
      </c>
      <c r="H77" s="21">
        <f t="shared" ref="H77:I77" si="29">H78+H80</f>
        <v>311270</v>
      </c>
      <c r="I77" s="21">
        <f t="shared" si="29"/>
        <v>0</v>
      </c>
      <c r="J77" s="21">
        <f>J78+J80</f>
        <v>448425</v>
      </c>
      <c r="K77" s="21">
        <f t="shared" ref="K77:O77" si="30">K78+K80</f>
        <v>0</v>
      </c>
      <c r="L77" s="21">
        <f t="shared" si="30"/>
        <v>448425</v>
      </c>
      <c r="M77" s="21">
        <f t="shared" si="30"/>
        <v>0</v>
      </c>
      <c r="N77" s="21">
        <f t="shared" si="30"/>
        <v>0</v>
      </c>
      <c r="O77" s="21">
        <f t="shared" si="30"/>
        <v>0</v>
      </c>
      <c r="P77" s="21">
        <f>P78+P80</f>
        <v>6841578</v>
      </c>
    </row>
    <row r="78" spans="1:16" ht="51" x14ac:dyDescent="0.2">
      <c r="A78" s="15" t="s">
        <v>133</v>
      </c>
      <c r="B78" s="15" t="s">
        <v>135</v>
      </c>
      <c r="C78" s="16" t="s">
        <v>134</v>
      </c>
      <c r="D78" s="3" t="s">
        <v>136</v>
      </c>
      <c r="E78" s="17">
        <v>5416123</v>
      </c>
      <c r="F78" s="17">
        <v>5416123</v>
      </c>
      <c r="G78" s="17">
        <v>3999397</v>
      </c>
      <c r="H78" s="17">
        <v>275950</v>
      </c>
      <c r="I78" s="17">
        <v>0</v>
      </c>
      <c r="J78" s="17">
        <v>448425</v>
      </c>
      <c r="K78" s="17">
        <v>0</v>
      </c>
      <c r="L78" s="17">
        <v>448425</v>
      </c>
      <c r="M78" s="17">
        <v>0</v>
      </c>
      <c r="N78" s="17">
        <v>0</v>
      </c>
      <c r="O78" s="17">
        <v>0</v>
      </c>
      <c r="P78" s="17">
        <f t="shared" si="28"/>
        <v>5864548</v>
      </c>
    </row>
    <row r="79" spans="1:16" ht="25.5" x14ac:dyDescent="0.2">
      <c r="A79" s="15"/>
      <c r="B79" s="15"/>
      <c r="C79" s="16"/>
      <c r="D79" s="17" t="s">
        <v>169</v>
      </c>
      <c r="E79" s="17">
        <v>557733</v>
      </c>
      <c r="F79" s="17">
        <v>557733</v>
      </c>
      <c r="G79" s="17">
        <v>383849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0</v>
      </c>
      <c r="P79" s="17">
        <f t="shared" si="28"/>
        <v>557733</v>
      </c>
    </row>
    <row r="80" spans="1:16" ht="25.5" x14ac:dyDescent="0.2">
      <c r="A80" s="15" t="s">
        <v>137</v>
      </c>
      <c r="B80" s="15" t="s">
        <v>138</v>
      </c>
      <c r="C80" s="16" t="s">
        <v>70</v>
      </c>
      <c r="D80" s="3" t="s">
        <v>139</v>
      </c>
      <c r="E80" s="17">
        <f>F80+I80</f>
        <v>977030</v>
      </c>
      <c r="F80" s="17">
        <v>977030</v>
      </c>
      <c r="G80" s="17">
        <v>759959</v>
      </c>
      <c r="H80" s="17">
        <v>35320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0</v>
      </c>
      <c r="P80" s="17">
        <f t="shared" si="28"/>
        <v>977030</v>
      </c>
    </row>
    <row r="81" spans="1:16" ht="25.5" x14ac:dyDescent="0.2">
      <c r="A81" s="15"/>
      <c r="B81" s="15"/>
      <c r="C81" s="16"/>
      <c r="D81" s="17" t="s">
        <v>169</v>
      </c>
      <c r="E81" s="17">
        <v>160110</v>
      </c>
      <c r="F81" s="17">
        <v>160110</v>
      </c>
      <c r="G81" s="17">
        <v>124580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0</v>
      </c>
      <c r="P81" s="17">
        <f t="shared" si="28"/>
        <v>160110</v>
      </c>
    </row>
    <row r="82" spans="1:16" s="22" customFormat="1" ht="25.5" x14ac:dyDescent="0.2">
      <c r="A82" s="19" t="s">
        <v>215</v>
      </c>
      <c r="B82" s="19" t="s">
        <v>216</v>
      </c>
      <c r="C82" s="20"/>
      <c r="D82" s="21" t="s">
        <v>217</v>
      </c>
      <c r="E82" s="21">
        <f>E83</f>
        <v>244887</v>
      </c>
      <c r="F82" s="21">
        <f>F83</f>
        <v>244887</v>
      </c>
      <c r="G82" s="21">
        <f t="shared" ref="G82:I82" si="31">G83</f>
        <v>194629</v>
      </c>
      <c r="H82" s="21">
        <f t="shared" si="31"/>
        <v>0</v>
      </c>
      <c r="I82" s="21">
        <f t="shared" si="31"/>
        <v>0</v>
      </c>
      <c r="J82" s="21">
        <f>J83</f>
        <v>0</v>
      </c>
      <c r="K82" s="21">
        <f t="shared" ref="K82:O82" si="32">K83</f>
        <v>0</v>
      </c>
      <c r="L82" s="21">
        <f t="shared" si="32"/>
        <v>0</v>
      </c>
      <c r="M82" s="21">
        <f t="shared" si="32"/>
        <v>0</v>
      </c>
      <c r="N82" s="21">
        <f t="shared" si="32"/>
        <v>0</v>
      </c>
      <c r="O82" s="21">
        <f t="shared" si="32"/>
        <v>0</v>
      </c>
      <c r="P82" s="21">
        <f>P83</f>
        <v>244887</v>
      </c>
    </row>
    <row r="83" spans="1:16" ht="25.5" x14ac:dyDescent="0.2">
      <c r="A83" s="15" t="s">
        <v>140</v>
      </c>
      <c r="B83" s="15" t="s">
        <v>142</v>
      </c>
      <c r="C83" s="16" t="s">
        <v>141</v>
      </c>
      <c r="D83" s="3" t="s">
        <v>143</v>
      </c>
      <c r="E83" s="17">
        <v>244887</v>
      </c>
      <c r="F83" s="17">
        <v>244887</v>
      </c>
      <c r="G83" s="17">
        <v>194629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f t="shared" si="28"/>
        <v>244887</v>
      </c>
    </row>
    <row r="84" spans="1:16" ht="76.5" x14ac:dyDescent="0.2">
      <c r="A84" s="15" t="s">
        <v>144</v>
      </c>
      <c r="B84" s="15" t="s">
        <v>145</v>
      </c>
      <c r="C84" s="16" t="s">
        <v>70</v>
      </c>
      <c r="D84" s="3" t="s">
        <v>146</v>
      </c>
      <c r="E84" s="17">
        <v>71950</v>
      </c>
      <c r="F84" s="17">
        <v>71950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0</v>
      </c>
      <c r="P84" s="17">
        <f t="shared" si="28"/>
        <v>71950</v>
      </c>
    </row>
    <row r="85" spans="1:16" ht="51" x14ac:dyDescent="0.2">
      <c r="A85" s="15" t="s">
        <v>147</v>
      </c>
      <c r="B85" s="15" t="s">
        <v>148</v>
      </c>
      <c r="C85" s="16" t="s">
        <v>70</v>
      </c>
      <c r="D85" s="3" t="s">
        <v>149</v>
      </c>
      <c r="E85" s="17">
        <v>6400</v>
      </c>
      <c r="F85" s="17">
        <v>6400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f t="shared" si="28"/>
        <v>6400</v>
      </c>
    </row>
    <row r="86" spans="1:16" ht="25.5" x14ac:dyDescent="0.2">
      <c r="A86" s="15"/>
      <c r="B86" s="15"/>
      <c r="C86" s="16"/>
      <c r="D86" s="17" t="s">
        <v>172</v>
      </c>
      <c r="E86" s="17">
        <v>6400</v>
      </c>
      <c r="F86" s="17">
        <v>6400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f t="shared" si="28"/>
        <v>6400</v>
      </c>
    </row>
    <row r="87" spans="1:16" ht="63.75" x14ac:dyDescent="0.2">
      <c r="A87" s="15" t="s">
        <v>150</v>
      </c>
      <c r="B87" s="15" t="s">
        <v>152</v>
      </c>
      <c r="C87" s="16" t="s">
        <v>151</v>
      </c>
      <c r="D87" s="3" t="s">
        <v>153</v>
      </c>
      <c r="E87" s="17">
        <v>5900</v>
      </c>
      <c r="F87" s="17">
        <v>5900</v>
      </c>
      <c r="G87" s="17">
        <v>0</v>
      </c>
      <c r="H87" s="17">
        <v>0</v>
      </c>
      <c r="I87" s="17">
        <v>0</v>
      </c>
      <c r="J87" s="17">
        <v>0</v>
      </c>
      <c r="K87" s="17">
        <v>0</v>
      </c>
      <c r="L87" s="17">
        <v>0</v>
      </c>
      <c r="M87" s="17">
        <v>0</v>
      </c>
      <c r="N87" s="17">
        <v>0</v>
      </c>
      <c r="O87" s="17">
        <v>0</v>
      </c>
      <c r="P87" s="17">
        <f t="shared" si="28"/>
        <v>5900</v>
      </c>
    </row>
    <row r="88" spans="1:16" ht="25.5" x14ac:dyDescent="0.2">
      <c r="A88" s="15" t="s">
        <v>154</v>
      </c>
      <c r="B88" s="15" t="s">
        <v>155</v>
      </c>
      <c r="C88" s="16" t="s">
        <v>130</v>
      </c>
      <c r="D88" s="3" t="s">
        <v>156</v>
      </c>
      <c r="E88" s="17">
        <v>246500</v>
      </c>
      <c r="F88" s="17">
        <v>246500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f t="shared" si="28"/>
        <v>246500</v>
      </c>
    </row>
    <row r="89" spans="1:16" ht="25.5" x14ac:dyDescent="0.2">
      <c r="A89" s="15"/>
      <c r="B89" s="15"/>
      <c r="C89" s="16"/>
      <c r="D89" s="17" t="s">
        <v>172</v>
      </c>
      <c r="E89" s="17">
        <v>204500</v>
      </c>
      <c r="F89" s="17">
        <v>204500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f t="shared" si="28"/>
        <v>204500</v>
      </c>
    </row>
    <row r="90" spans="1:16" ht="25.5" x14ac:dyDescent="0.2">
      <c r="A90" s="15" t="s">
        <v>157</v>
      </c>
      <c r="B90" s="15" t="s">
        <v>41</v>
      </c>
      <c r="C90" s="16" t="s">
        <v>40</v>
      </c>
      <c r="D90" s="3" t="s">
        <v>42</v>
      </c>
      <c r="E90" s="17">
        <v>122587</v>
      </c>
      <c r="F90" s="17">
        <v>122587</v>
      </c>
      <c r="G90" s="17">
        <v>0</v>
      </c>
      <c r="H90" s="17">
        <v>0</v>
      </c>
      <c r="I90" s="17">
        <v>0</v>
      </c>
      <c r="J90" s="17">
        <v>0</v>
      </c>
      <c r="K90" s="17">
        <v>0</v>
      </c>
      <c r="L90" s="17">
        <v>0</v>
      </c>
      <c r="M90" s="17">
        <v>0</v>
      </c>
      <c r="N90" s="17">
        <v>0</v>
      </c>
      <c r="O90" s="17">
        <v>0</v>
      </c>
      <c r="P90" s="17">
        <f t="shared" si="28"/>
        <v>122587</v>
      </c>
    </row>
    <row r="91" spans="1:16" ht="25.5" x14ac:dyDescent="0.2">
      <c r="A91" s="15"/>
      <c r="B91" s="15"/>
      <c r="C91" s="16"/>
      <c r="D91" s="17" t="s">
        <v>172</v>
      </c>
      <c r="E91" s="17">
        <v>23200</v>
      </c>
      <c r="F91" s="17">
        <v>23200</v>
      </c>
      <c r="G91" s="17">
        <v>0</v>
      </c>
      <c r="H91" s="17">
        <v>0</v>
      </c>
      <c r="I91" s="17">
        <v>0</v>
      </c>
      <c r="J91" s="17">
        <v>0</v>
      </c>
      <c r="K91" s="17">
        <v>0</v>
      </c>
      <c r="L91" s="17">
        <v>0</v>
      </c>
      <c r="M91" s="17">
        <v>0</v>
      </c>
      <c r="N91" s="17">
        <v>0</v>
      </c>
      <c r="O91" s="17">
        <v>0</v>
      </c>
      <c r="P91" s="17">
        <f t="shared" si="28"/>
        <v>23200</v>
      </c>
    </row>
    <row r="92" spans="1:16" ht="25.5" x14ac:dyDescent="0.2">
      <c r="A92" s="9" t="s">
        <v>158</v>
      </c>
      <c r="B92" s="10"/>
      <c r="C92" s="11"/>
      <c r="D92" s="12" t="s">
        <v>177</v>
      </c>
      <c r="E92" s="13">
        <f>E93</f>
        <v>607697</v>
      </c>
      <c r="F92" s="13">
        <f t="shared" ref="F92:P93" si="33">F93</f>
        <v>607697</v>
      </c>
      <c r="G92" s="13">
        <f t="shared" si="33"/>
        <v>481850</v>
      </c>
      <c r="H92" s="13">
        <f t="shared" si="33"/>
        <v>0</v>
      </c>
      <c r="I92" s="13">
        <f t="shared" si="33"/>
        <v>0</v>
      </c>
      <c r="J92" s="13">
        <f t="shared" si="33"/>
        <v>0</v>
      </c>
      <c r="K92" s="13">
        <f t="shared" si="33"/>
        <v>0</v>
      </c>
      <c r="L92" s="13">
        <f t="shared" si="33"/>
        <v>0</v>
      </c>
      <c r="M92" s="13">
        <f t="shared" si="33"/>
        <v>0</v>
      </c>
      <c r="N92" s="13">
        <f t="shared" si="33"/>
        <v>0</v>
      </c>
      <c r="O92" s="13">
        <f t="shared" si="33"/>
        <v>0</v>
      </c>
      <c r="P92" s="13">
        <f t="shared" si="33"/>
        <v>607697</v>
      </c>
    </row>
    <row r="93" spans="1:16" ht="25.5" x14ac:dyDescent="0.2">
      <c r="A93" s="9" t="s">
        <v>159</v>
      </c>
      <c r="B93" s="10"/>
      <c r="C93" s="11"/>
      <c r="D93" s="12" t="s">
        <v>177</v>
      </c>
      <c r="E93" s="13">
        <f>E94</f>
        <v>607697</v>
      </c>
      <c r="F93" s="13">
        <f t="shared" si="33"/>
        <v>607697</v>
      </c>
      <c r="G93" s="13">
        <f t="shared" si="33"/>
        <v>481850</v>
      </c>
      <c r="H93" s="13">
        <f t="shared" si="33"/>
        <v>0</v>
      </c>
      <c r="I93" s="13">
        <f t="shared" si="33"/>
        <v>0</v>
      </c>
      <c r="J93" s="13">
        <f t="shared" si="33"/>
        <v>0</v>
      </c>
      <c r="K93" s="13">
        <f t="shared" si="33"/>
        <v>0</v>
      </c>
      <c r="L93" s="13">
        <f t="shared" si="33"/>
        <v>0</v>
      </c>
      <c r="M93" s="13">
        <f t="shared" si="33"/>
        <v>0</v>
      </c>
      <c r="N93" s="13">
        <f t="shared" si="33"/>
        <v>0</v>
      </c>
      <c r="O93" s="13">
        <f t="shared" si="33"/>
        <v>0</v>
      </c>
      <c r="P93" s="13">
        <f t="shared" si="33"/>
        <v>607697</v>
      </c>
    </row>
    <row r="94" spans="1:16" s="14" customFormat="1" x14ac:dyDescent="0.2">
      <c r="A94" s="9" t="s">
        <v>208</v>
      </c>
      <c r="B94" s="9" t="s">
        <v>194</v>
      </c>
      <c r="C94" s="11"/>
      <c r="D94" s="13" t="s">
        <v>195</v>
      </c>
      <c r="E94" s="13">
        <f>E95</f>
        <v>607697</v>
      </c>
      <c r="F94" s="13">
        <f>F95</f>
        <v>607697</v>
      </c>
      <c r="G94" s="13">
        <f t="shared" ref="G94" si="34">G95</f>
        <v>481850</v>
      </c>
      <c r="H94" s="13">
        <f t="shared" ref="H94" si="35">H95</f>
        <v>0</v>
      </c>
      <c r="I94" s="13">
        <f t="shared" ref="I94" si="36">I95</f>
        <v>0</v>
      </c>
      <c r="J94" s="13">
        <f>J95</f>
        <v>0</v>
      </c>
      <c r="K94" s="13">
        <f t="shared" ref="K94" si="37">K95</f>
        <v>0</v>
      </c>
      <c r="L94" s="13">
        <f t="shared" ref="L94" si="38">L95</f>
        <v>0</v>
      </c>
      <c r="M94" s="13">
        <f t="shared" ref="M94" si="39">M95</f>
        <v>0</v>
      </c>
      <c r="N94" s="13">
        <f t="shared" ref="N94" si="40">N95</f>
        <v>0</v>
      </c>
      <c r="O94" s="13">
        <f t="shared" ref="O94" si="41">O95</f>
        <v>0</v>
      </c>
      <c r="P94" s="13">
        <f>P95</f>
        <v>607697</v>
      </c>
    </row>
    <row r="95" spans="1:16" ht="38.25" x14ac:dyDescent="0.2">
      <c r="A95" s="15" t="s">
        <v>160</v>
      </c>
      <c r="B95" s="15" t="s">
        <v>62</v>
      </c>
      <c r="C95" s="16" t="s">
        <v>20</v>
      </c>
      <c r="D95" s="3" t="s">
        <v>63</v>
      </c>
      <c r="E95" s="17">
        <f>F95+I95</f>
        <v>607697</v>
      </c>
      <c r="F95" s="17">
        <v>607697</v>
      </c>
      <c r="G95" s="17">
        <v>481850</v>
      </c>
      <c r="H95" s="17">
        <v>0</v>
      </c>
      <c r="I95" s="17">
        <v>0</v>
      </c>
      <c r="J95" s="17">
        <v>0</v>
      </c>
      <c r="K95" s="17">
        <v>0</v>
      </c>
      <c r="L95" s="17">
        <v>0</v>
      </c>
      <c r="M95" s="17">
        <v>0</v>
      </c>
      <c r="N95" s="17">
        <v>0</v>
      </c>
      <c r="O95" s="17">
        <v>0</v>
      </c>
      <c r="P95" s="17">
        <f t="shared" si="28"/>
        <v>607697</v>
      </c>
    </row>
    <row r="96" spans="1:16" x14ac:dyDescent="0.2">
      <c r="A96" s="9" t="s">
        <v>161</v>
      </c>
      <c r="B96" s="10"/>
      <c r="C96" s="11"/>
      <c r="D96" s="13" t="s">
        <v>176</v>
      </c>
      <c r="E96" s="13">
        <f>E97</f>
        <v>3931718</v>
      </c>
      <c r="F96" s="13">
        <f t="shared" ref="F96:P96" si="42">F97</f>
        <v>1108316</v>
      </c>
      <c r="G96" s="13">
        <f t="shared" si="42"/>
        <v>898335</v>
      </c>
      <c r="H96" s="13">
        <f t="shared" si="42"/>
        <v>0</v>
      </c>
      <c r="I96" s="13">
        <f t="shared" si="42"/>
        <v>2773402</v>
      </c>
      <c r="J96" s="13">
        <f t="shared" si="42"/>
        <v>0</v>
      </c>
      <c r="K96" s="13">
        <f t="shared" si="42"/>
        <v>0</v>
      </c>
      <c r="L96" s="13">
        <f t="shared" si="42"/>
        <v>0</v>
      </c>
      <c r="M96" s="13">
        <f t="shared" si="42"/>
        <v>0</v>
      </c>
      <c r="N96" s="13">
        <f t="shared" si="42"/>
        <v>0</v>
      </c>
      <c r="O96" s="13">
        <f t="shared" si="42"/>
        <v>0</v>
      </c>
      <c r="P96" s="13">
        <f t="shared" si="42"/>
        <v>3931718</v>
      </c>
    </row>
    <row r="97" spans="1:16" x14ac:dyDescent="0.2">
      <c r="A97" s="9" t="s">
        <v>162</v>
      </c>
      <c r="B97" s="10"/>
      <c r="C97" s="11"/>
      <c r="D97" s="13" t="s">
        <v>176</v>
      </c>
      <c r="E97" s="13">
        <f>E98+E100+E103</f>
        <v>3931718</v>
      </c>
      <c r="F97" s="13">
        <f t="shared" ref="F97:P97" si="43">F98+F100+F103</f>
        <v>1108316</v>
      </c>
      <c r="G97" s="13">
        <f t="shared" si="43"/>
        <v>898335</v>
      </c>
      <c r="H97" s="13">
        <f t="shared" si="43"/>
        <v>0</v>
      </c>
      <c r="I97" s="13">
        <f t="shared" si="43"/>
        <v>2773402</v>
      </c>
      <c r="J97" s="13">
        <f t="shared" si="43"/>
        <v>0</v>
      </c>
      <c r="K97" s="13">
        <f t="shared" si="43"/>
        <v>0</v>
      </c>
      <c r="L97" s="13">
        <f t="shared" si="43"/>
        <v>0</v>
      </c>
      <c r="M97" s="13">
        <f t="shared" si="43"/>
        <v>0</v>
      </c>
      <c r="N97" s="13">
        <f t="shared" si="43"/>
        <v>0</v>
      </c>
      <c r="O97" s="13">
        <f t="shared" si="43"/>
        <v>0</v>
      </c>
      <c r="P97" s="13">
        <f t="shared" si="43"/>
        <v>3931718</v>
      </c>
    </row>
    <row r="98" spans="1:16" s="14" customFormat="1" x14ac:dyDescent="0.2">
      <c r="A98" s="9" t="s">
        <v>209</v>
      </c>
      <c r="B98" s="9" t="s">
        <v>194</v>
      </c>
      <c r="C98" s="11"/>
      <c r="D98" s="13" t="s">
        <v>195</v>
      </c>
      <c r="E98" s="13">
        <f>E99</f>
        <v>1108316</v>
      </c>
      <c r="F98" s="13">
        <f>F99</f>
        <v>1108316</v>
      </c>
      <c r="G98" s="13">
        <f t="shared" ref="G98" si="44">G99</f>
        <v>898335</v>
      </c>
      <c r="H98" s="13">
        <f t="shared" ref="H98" si="45">H99</f>
        <v>0</v>
      </c>
      <c r="I98" s="13">
        <f t="shared" ref="I98" si="46">I99</f>
        <v>0</v>
      </c>
      <c r="J98" s="13">
        <f>J99</f>
        <v>0</v>
      </c>
      <c r="K98" s="13">
        <f t="shared" ref="K98" si="47">K99</f>
        <v>0</v>
      </c>
      <c r="L98" s="13">
        <f t="shared" ref="L98" si="48">L99</f>
        <v>0</v>
      </c>
      <c r="M98" s="13">
        <f t="shared" ref="M98" si="49">M99</f>
        <v>0</v>
      </c>
      <c r="N98" s="13">
        <f t="shared" ref="N98" si="50">N99</f>
        <v>0</v>
      </c>
      <c r="O98" s="13">
        <f t="shared" ref="O98" si="51">O99</f>
        <v>0</v>
      </c>
      <c r="P98" s="13">
        <f>P99</f>
        <v>1108316</v>
      </c>
    </row>
    <row r="99" spans="1:16" ht="38.25" x14ac:dyDescent="0.2">
      <c r="A99" s="15" t="s">
        <v>163</v>
      </c>
      <c r="B99" s="15" t="s">
        <v>62</v>
      </c>
      <c r="C99" s="16" t="s">
        <v>20</v>
      </c>
      <c r="D99" s="3" t="s">
        <v>63</v>
      </c>
      <c r="E99" s="17">
        <v>1108316</v>
      </c>
      <c r="F99" s="17">
        <v>1108316</v>
      </c>
      <c r="G99" s="17">
        <v>898335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0</v>
      </c>
      <c r="O99" s="17">
        <v>0</v>
      </c>
      <c r="P99" s="17">
        <f t="shared" si="28"/>
        <v>1108316</v>
      </c>
    </row>
    <row r="100" spans="1:16" s="14" customFormat="1" x14ac:dyDescent="0.2">
      <c r="A100" s="9" t="s">
        <v>212</v>
      </c>
      <c r="B100" s="9" t="s">
        <v>191</v>
      </c>
      <c r="C100" s="18"/>
      <c r="D100" s="13" t="s">
        <v>192</v>
      </c>
      <c r="E100" s="13">
        <f t="shared" ref="E100:J100" si="52">E101</f>
        <v>50000</v>
      </c>
      <c r="F100" s="13">
        <f t="shared" si="52"/>
        <v>0</v>
      </c>
      <c r="G100" s="13">
        <f t="shared" si="52"/>
        <v>0</v>
      </c>
      <c r="H100" s="13">
        <f t="shared" si="52"/>
        <v>0</v>
      </c>
      <c r="I100" s="13">
        <f t="shared" si="52"/>
        <v>0</v>
      </c>
      <c r="J100" s="13">
        <f t="shared" si="52"/>
        <v>0</v>
      </c>
      <c r="K100" s="13">
        <f t="shared" ref="K100:O100" si="53">K101</f>
        <v>0</v>
      </c>
      <c r="L100" s="13">
        <f t="shared" si="53"/>
        <v>0</v>
      </c>
      <c r="M100" s="13">
        <f t="shared" si="53"/>
        <v>0</v>
      </c>
      <c r="N100" s="13">
        <f t="shared" si="53"/>
        <v>0</v>
      </c>
      <c r="O100" s="13">
        <f t="shared" si="53"/>
        <v>0</v>
      </c>
      <c r="P100" s="13">
        <f>P101</f>
        <v>50000</v>
      </c>
    </row>
    <row r="101" spans="1:16" s="14" customFormat="1" x14ac:dyDescent="0.2">
      <c r="A101" s="15" t="s">
        <v>210</v>
      </c>
      <c r="B101" s="15" t="s">
        <v>211</v>
      </c>
      <c r="C101" s="18"/>
      <c r="D101" s="13" t="s">
        <v>213</v>
      </c>
      <c r="E101" s="13">
        <f>E102</f>
        <v>50000</v>
      </c>
      <c r="F101" s="13">
        <f>F102</f>
        <v>0</v>
      </c>
      <c r="G101" s="13">
        <f t="shared" ref="G101:I101" si="54">G102</f>
        <v>0</v>
      </c>
      <c r="H101" s="13">
        <f t="shared" si="54"/>
        <v>0</v>
      </c>
      <c r="I101" s="13">
        <f t="shared" si="54"/>
        <v>0</v>
      </c>
      <c r="J101" s="13">
        <f>J102</f>
        <v>0</v>
      </c>
      <c r="K101" s="13">
        <f t="shared" ref="K101:O101" si="55">K102</f>
        <v>0</v>
      </c>
      <c r="L101" s="13">
        <f t="shared" si="55"/>
        <v>0</v>
      </c>
      <c r="M101" s="13">
        <f t="shared" si="55"/>
        <v>0</v>
      </c>
      <c r="N101" s="13">
        <f t="shared" si="55"/>
        <v>0</v>
      </c>
      <c r="O101" s="13">
        <f t="shared" si="55"/>
        <v>0</v>
      </c>
      <c r="P101" s="13">
        <f>P102</f>
        <v>50000</v>
      </c>
    </row>
    <row r="102" spans="1:16" x14ac:dyDescent="0.2">
      <c r="A102" s="15" t="s">
        <v>173</v>
      </c>
      <c r="B102" s="15" t="s">
        <v>174</v>
      </c>
      <c r="C102" s="16" t="s">
        <v>65</v>
      </c>
      <c r="D102" s="3" t="s">
        <v>175</v>
      </c>
      <c r="E102" s="17">
        <v>50000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17">
        <v>0</v>
      </c>
      <c r="N102" s="17">
        <v>0</v>
      </c>
      <c r="O102" s="17">
        <v>0</v>
      </c>
      <c r="P102" s="17">
        <v>50000</v>
      </c>
    </row>
    <row r="103" spans="1:16" x14ac:dyDescent="0.2">
      <c r="A103" s="9" t="s">
        <v>227</v>
      </c>
      <c r="B103" s="9">
        <v>9000</v>
      </c>
      <c r="C103" s="18"/>
      <c r="D103" s="13" t="s">
        <v>226</v>
      </c>
      <c r="E103" s="13">
        <f>E104</f>
        <v>2773402</v>
      </c>
      <c r="F103" s="13">
        <f t="shared" ref="F103:P104" si="56">F104</f>
        <v>0</v>
      </c>
      <c r="G103" s="13">
        <f t="shared" si="56"/>
        <v>0</v>
      </c>
      <c r="H103" s="13">
        <f t="shared" si="56"/>
        <v>0</v>
      </c>
      <c r="I103" s="13">
        <f t="shared" si="56"/>
        <v>2773402</v>
      </c>
      <c r="J103" s="13">
        <f t="shared" si="56"/>
        <v>0</v>
      </c>
      <c r="K103" s="13">
        <f t="shared" si="56"/>
        <v>0</v>
      </c>
      <c r="L103" s="13">
        <f t="shared" si="56"/>
        <v>0</v>
      </c>
      <c r="M103" s="13">
        <f t="shared" si="56"/>
        <v>0</v>
      </c>
      <c r="N103" s="13">
        <f t="shared" si="56"/>
        <v>0</v>
      </c>
      <c r="O103" s="13">
        <f t="shared" si="56"/>
        <v>0</v>
      </c>
      <c r="P103" s="13">
        <f t="shared" si="56"/>
        <v>2773402</v>
      </c>
    </row>
    <row r="104" spans="1:16" ht="38.25" x14ac:dyDescent="0.2">
      <c r="A104" s="15">
        <v>3719700</v>
      </c>
      <c r="B104" s="15">
        <v>9700</v>
      </c>
      <c r="C104" s="16"/>
      <c r="D104" s="3" t="s">
        <v>229</v>
      </c>
      <c r="E104" s="17">
        <f>E105</f>
        <v>2773402</v>
      </c>
      <c r="F104" s="17">
        <f t="shared" si="56"/>
        <v>0</v>
      </c>
      <c r="G104" s="17">
        <f t="shared" si="56"/>
        <v>0</v>
      </c>
      <c r="H104" s="17">
        <f t="shared" si="56"/>
        <v>0</v>
      </c>
      <c r="I104" s="17">
        <f t="shared" si="56"/>
        <v>2773402</v>
      </c>
      <c r="J104" s="17">
        <f t="shared" si="56"/>
        <v>0</v>
      </c>
      <c r="K104" s="17">
        <f t="shared" si="56"/>
        <v>0</v>
      </c>
      <c r="L104" s="17">
        <f t="shared" si="56"/>
        <v>0</v>
      </c>
      <c r="M104" s="17">
        <f t="shared" si="56"/>
        <v>0</v>
      </c>
      <c r="N104" s="17">
        <f t="shared" si="56"/>
        <v>0</v>
      </c>
      <c r="O104" s="17">
        <f t="shared" si="56"/>
        <v>0</v>
      </c>
      <c r="P104" s="17">
        <f t="shared" si="56"/>
        <v>2773402</v>
      </c>
    </row>
    <row r="105" spans="1:16" x14ac:dyDescent="0.2">
      <c r="A105" s="15">
        <v>3719770</v>
      </c>
      <c r="B105" s="15">
        <v>9770</v>
      </c>
      <c r="C105" s="24" t="s">
        <v>66</v>
      </c>
      <c r="D105" s="3" t="s">
        <v>228</v>
      </c>
      <c r="E105" s="17">
        <f>F105+I105</f>
        <v>2773402</v>
      </c>
      <c r="F105" s="17">
        <v>0</v>
      </c>
      <c r="G105" s="17">
        <v>0</v>
      </c>
      <c r="H105" s="17">
        <v>0</v>
      </c>
      <c r="I105" s="17">
        <v>2773402</v>
      </c>
      <c r="J105" s="17">
        <v>0</v>
      </c>
      <c r="K105" s="17">
        <v>0</v>
      </c>
      <c r="L105" s="17">
        <v>0</v>
      </c>
      <c r="M105" s="17">
        <v>0</v>
      </c>
      <c r="N105" s="17">
        <v>0</v>
      </c>
      <c r="O105" s="17">
        <v>0</v>
      </c>
      <c r="P105" s="17">
        <f>E105+J105</f>
        <v>2773402</v>
      </c>
    </row>
    <row r="106" spans="1:16" ht="111.75" customHeight="1" x14ac:dyDescent="0.2">
      <c r="A106" s="15"/>
      <c r="B106" s="15"/>
      <c r="C106" s="16"/>
      <c r="D106" s="3" t="s">
        <v>230</v>
      </c>
      <c r="E106" s="17">
        <f>F106+I106</f>
        <v>2773402</v>
      </c>
      <c r="F106" s="17">
        <v>0</v>
      </c>
      <c r="G106" s="17">
        <v>0</v>
      </c>
      <c r="H106" s="17">
        <v>0</v>
      </c>
      <c r="I106" s="17">
        <v>2773402</v>
      </c>
      <c r="J106" s="17">
        <v>0</v>
      </c>
      <c r="K106" s="17">
        <v>0</v>
      </c>
      <c r="L106" s="17">
        <v>0</v>
      </c>
      <c r="M106" s="17">
        <v>0</v>
      </c>
      <c r="N106" s="17">
        <v>0</v>
      </c>
      <c r="O106" s="17">
        <v>0</v>
      </c>
      <c r="P106" s="17">
        <f>E106+J106</f>
        <v>2773402</v>
      </c>
    </row>
    <row r="107" spans="1:16" x14ac:dyDescent="0.2">
      <c r="A107" s="10" t="s">
        <v>164</v>
      </c>
      <c r="B107" s="10" t="s">
        <v>164</v>
      </c>
      <c r="C107" s="11" t="s">
        <v>164</v>
      </c>
      <c r="D107" s="13" t="s">
        <v>165</v>
      </c>
      <c r="E107" s="13">
        <f>E17+E38+E66+E93+E97</f>
        <v>91350143</v>
      </c>
      <c r="F107" s="13">
        <f>F17+F38+F66+F93+F97</f>
        <v>88526741</v>
      </c>
      <c r="G107" s="13">
        <f>G17+G38+G66+G93+G97</f>
        <v>61095074</v>
      </c>
      <c r="H107" s="13">
        <f>H17+H38+H66+H93+H97</f>
        <v>5470529</v>
      </c>
      <c r="I107" s="13">
        <f>I17+I38+I66+I93+I97</f>
        <v>2773402</v>
      </c>
      <c r="J107" s="13">
        <f>J17+J38+J66+J93+J97</f>
        <v>2317335</v>
      </c>
      <c r="K107" s="13">
        <f>K17+K38+K66+K93+K97</f>
        <v>543405</v>
      </c>
      <c r="L107" s="13">
        <f>L17+L38+L66+L93+L97</f>
        <v>1773930</v>
      </c>
      <c r="M107" s="13">
        <f>M17+M38+M66+M93+M97</f>
        <v>34820</v>
      </c>
      <c r="N107" s="13">
        <f>N17+N38+N66+N93+N97</f>
        <v>0</v>
      </c>
      <c r="O107" s="13">
        <f>O17+O38+O66+O93+O97</f>
        <v>543405</v>
      </c>
      <c r="P107" s="13">
        <f>P17+P38+P66+P93+P97</f>
        <v>93667478</v>
      </c>
    </row>
    <row r="110" spans="1:16" x14ac:dyDescent="0.2">
      <c r="B110" s="23" t="s">
        <v>166</v>
      </c>
      <c r="I110" s="23" t="s">
        <v>167</v>
      </c>
    </row>
  </sheetData>
  <mergeCells count="23">
    <mergeCell ref="M3:O4"/>
    <mergeCell ref="A7:P7"/>
    <mergeCell ref="A8:P8"/>
    <mergeCell ref="A11:A14"/>
    <mergeCell ref="B11:B14"/>
    <mergeCell ref="C11:C14"/>
    <mergeCell ref="D11:D14"/>
    <mergeCell ref="E11:I11"/>
    <mergeCell ref="E12:E14"/>
    <mergeCell ref="F12:F14"/>
    <mergeCell ref="G12:H12"/>
    <mergeCell ref="O12:O14"/>
    <mergeCell ref="P11:P14"/>
    <mergeCell ref="G13:G14"/>
    <mergeCell ref="H13:H14"/>
    <mergeCell ref="I12:I14"/>
    <mergeCell ref="J11:O11"/>
    <mergeCell ref="J12:J14"/>
    <mergeCell ref="K12:K14"/>
    <mergeCell ref="L12:L14"/>
    <mergeCell ref="M12:N12"/>
    <mergeCell ref="M13:M14"/>
    <mergeCell ref="N13:N14"/>
  </mergeCells>
  <pageMargins left="0.5" right="0.2" top="0.74803149606299213" bottom="0.74803149606299213" header="0.31496062992125984" footer="0.31496062992125984"/>
  <pageSetup paperSize="9" scale="58" orientation="landscape" r:id="rId1"/>
  <rowBreaks count="3" manualBreakCount="3">
    <brk id="36" max="16383" man="1"/>
    <brk id="64" max="16383" man="1"/>
    <brk id="8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2021-01-16T11:49:42Z</cp:lastPrinted>
  <dcterms:created xsi:type="dcterms:W3CDTF">2020-12-22T12:21:53Z</dcterms:created>
  <dcterms:modified xsi:type="dcterms:W3CDTF">2021-02-16T06:27:49Z</dcterms:modified>
</cp:coreProperties>
</file>