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<sst xmlns="http://schemas.openxmlformats.org/spreadsheetml/2006/main" count="72" uniqueCount="55">
  <si>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2210 "Предмети, матеріали, обладнання та інвентар"</t>
  </si>
  <si>
    <t>ціна</t>
  </si>
  <si>
    <t>сума</t>
  </si>
  <si>
    <t>Поїздки в Миколаїв</t>
  </si>
  <si>
    <t>км</t>
  </si>
  <si>
    <t>кількість</t>
  </si>
  <si>
    <t>норма, л</t>
  </si>
  <si>
    <t>Всього</t>
  </si>
  <si>
    <t>потреба,л</t>
  </si>
  <si>
    <t>ціна, грн</t>
  </si>
  <si>
    <t>сума, грн</t>
  </si>
  <si>
    <t>Розрахунок потреби бензину</t>
  </si>
  <si>
    <t>Розрахунок потреби канцелярських товарів та ін. матеріалів</t>
  </si>
  <si>
    <t>2240 "Оплата послуг (крім комунальних)"</t>
  </si>
  <si>
    <t>2273 "Оплата електроенергії"</t>
  </si>
  <si>
    <t>Принтер</t>
  </si>
  <si>
    <t>Верхнє освітлення</t>
  </si>
  <si>
    <t>січень-березень</t>
  </si>
  <si>
    <t>квітень-вересень</t>
  </si>
  <si>
    <t>жовтень-грудень</t>
  </si>
  <si>
    <t>Опалення</t>
  </si>
  <si>
    <t>зима</t>
  </si>
  <si>
    <t>весна-осінь</t>
  </si>
  <si>
    <t>Вт/год</t>
  </si>
  <si>
    <t>години</t>
  </si>
  <si>
    <t>дні</t>
  </si>
  <si>
    <t>Потреба, кВт/год</t>
  </si>
  <si>
    <t>шт</t>
  </si>
  <si>
    <r>
      <t>Комп</t>
    </r>
    <r>
      <rPr>
        <sz val="10"/>
        <rFont val="Arial"/>
        <family val="2"/>
      </rPr>
      <t>'</t>
    </r>
    <r>
      <rPr>
        <sz val="10"/>
        <rFont val="Arial Cyr"/>
        <family val="0"/>
      </rPr>
      <t>ютер</t>
    </r>
  </si>
  <si>
    <t>Розрахунок до кошторису</t>
  </si>
  <si>
    <t>КЕКВ 2111 "Заробітна плата"</t>
  </si>
  <si>
    <t>Разом:</t>
  </si>
  <si>
    <t>Апарат управління Арбузинської селищної ради</t>
  </si>
  <si>
    <t>грн</t>
  </si>
  <si>
    <t>КЕКВ 2120 "Нарахування на заробітну плату"</t>
  </si>
  <si>
    <t>Є.В. Травянко</t>
  </si>
  <si>
    <t>Канцелярські товари</t>
  </si>
  <si>
    <t>2250 "Видатки на відрядження"</t>
  </si>
  <si>
    <t>Послуги програмного забезпечення</t>
  </si>
  <si>
    <t>Інформаційно-рекламні послуги</t>
  </si>
  <si>
    <t>Ремонт оргтехніки, заправка картриджів</t>
  </si>
  <si>
    <t>Начальник відділу фінансів, бухгалтерського обліку та звітності</t>
  </si>
  <si>
    <t>ТКВКБМС 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</si>
  <si>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Бухгалтерські книги та бланки</t>
  </si>
  <si>
    <t>місцеві (20 днів*12 міс)</t>
  </si>
  <si>
    <t>Господарські товари, дезинфікуючі та миючі засоби</t>
  </si>
  <si>
    <t>Комплектуючі та запчастини до комп"ютерної техніки, картриджі, носії інформації</t>
  </si>
  <si>
    <t>Арбузинський селищний голова</t>
  </si>
  <si>
    <t>Добові : 5 днів * 60 грн = 300 грн</t>
  </si>
  <si>
    <t>Проїздні: 5 *300 грн = 1500 грн</t>
  </si>
  <si>
    <t xml:space="preserve">м. Миколаїв  5разів </t>
  </si>
  <si>
    <t>на 2021 рік</t>
  </si>
  <si>
    <t>Агрономія - електроопалення</t>
  </si>
  <si>
    <t>Новоселівка</t>
  </si>
  <si>
    <r>
      <t>Послуги зв</t>
    </r>
    <r>
      <rPr>
        <sz val="10"/>
        <rFont val="Arial"/>
        <family val="2"/>
      </rPr>
      <t>'</t>
    </r>
    <r>
      <rPr>
        <sz val="10"/>
        <rFont val="Arial Cyr"/>
        <family val="0"/>
      </rPr>
      <t>язку та інтернет       250 грн*12 міс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</si>
</sst>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8" xfId="0" applyBorder="1" applyAlignment="1">
      <alignment wrapText="1"/>
    </xf>
    <xf numFmtId="1" fontId="0" fillId="34" borderId="10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3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0" fillId="36" borderId="0" xfId="0" applyFill="1" applyAlignment="1">
      <alignment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workbookViewId="0" topLeftCell="A34">
      <selection activeCell="C13" sqref="C13"/>
    </sheetView>
  </sheetViews>
  <sheetFormatPr defaultColWidth="9.00390625" defaultRowHeight="12.75"/>
  <cols>
    <col min="1" max="1" width="28.625" style="3" customWidth="1"/>
    <col min="4" max="4" width="8.25390625" style="0" customWidth="1"/>
  </cols>
  <sheetData>
    <row r="1" spans="1:8" ht="12.75">
      <c r="A1" s="47" t="s">
        <v>29</v>
      </c>
      <c r="B1" s="47"/>
      <c r="C1" s="47"/>
      <c r="D1" s="47"/>
      <c r="E1" s="47"/>
      <c r="F1" s="47"/>
      <c r="G1" s="47"/>
      <c r="H1" s="47"/>
    </row>
    <row r="2" spans="1:8" ht="37.5" customHeight="1">
      <c r="A2" s="47" t="s">
        <v>42</v>
      </c>
      <c r="B2" s="47"/>
      <c r="C2" s="47"/>
      <c r="D2" s="47"/>
      <c r="E2" s="47"/>
      <c r="F2" s="47"/>
      <c r="G2" s="47"/>
      <c r="H2" s="47"/>
    </row>
    <row r="3" spans="1:8" ht="15.75" customHeight="1">
      <c r="A3" s="47" t="s">
        <v>32</v>
      </c>
      <c r="B3" s="47"/>
      <c r="C3" s="47"/>
      <c r="D3" s="47"/>
      <c r="E3" s="47"/>
      <c r="F3" s="47"/>
      <c r="G3" s="47"/>
      <c r="H3" s="47"/>
    </row>
    <row r="4" spans="1:8" ht="15" customHeight="1">
      <c r="A4" s="47" t="s">
        <v>51</v>
      </c>
      <c r="B4" s="47"/>
      <c r="C4" s="47"/>
      <c r="D4" s="47"/>
      <c r="E4" s="47"/>
      <c r="F4" s="47"/>
      <c r="G4" s="47"/>
      <c r="H4" s="47"/>
    </row>
    <row r="5" spans="1:8" ht="12.75">
      <c r="A5" s="18" t="s">
        <v>30</v>
      </c>
      <c r="B5" s="19">
        <v>4234803</v>
      </c>
      <c r="C5" s="20" t="s">
        <v>33</v>
      </c>
      <c r="D5" s="20"/>
      <c r="E5" s="20"/>
      <c r="F5" s="17"/>
      <c r="G5" s="17"/>
      <c r="H5" s="17"/>
    </row>
    <row r="6" spans="1:8" ht="12.75">
      <c r="A6" s="49" t="s">
        <v>34</v>
      </c>
      <c r="B6" s="49"/>
      <c r="C6" s="49"/>
      <c r="D6" s="19">
        <v>931657</v>
      </c>
      <c r="E6" s="20" t="s">
        <v>33</v>
      </c>
      <c r="F6" s="17"/>
      <c r="G6" s="17"/>
      <c r="H6" s="17"/>
    </row>
    <row r="7" spans="1:5" ht="15.75" customHeight="1">
      <c r="A7" s="48" t="s">
        <v>0</v>
      </c>
      <c r="B7" s="48"/>
      <c r="C7" s="48"/>
      <c r="D7" s="48"/>
      <c r="E7" s="48"/>
    </row>
    <row r="8" spans="1:5" ht="12.75">
      <c r="A8" s="50" t="s">
        <v>12</v>
      </c>
      <c r="B8" s="50"/>
      <c r="C8" s="51"/>
      <c r="D8" s="51"/>
      <c r="E8" s="51"/>
    </row>
    <row r="9" spans="1:6" ht="12.75">
      <c r="A9" s="4"/>
      <c r="B9" s="1" t="s">
        <v>2</v>
      </c>
      <c r="C9" s="2"/>
      <c r="D9" s="2"/>
      <c r="E9" s="2"/>
      <c r="F9" s="2"/>
    </row>
    <row r="10" spans="1:6" ht="12.75">
      <c r="A10" s="5" t="s">
        <v>36</v>
      </c>
      <c r="B10" s="1">
        <v>10000</v>
      </c>
      <c r="C10" s="2"/>
      <c r="D10" s="2"/>
      <c r="E10" s="2"/>
      <c r="F10" s="2"/>
    </row>
    <row r="11" spans="1:6" ht="12.75">
      <c r="A11" s="4" t="s">
        <v>43</v>
      </c>
      <c r="B11" s="1">
        <v>5000</v>
      </c>
      <c r="C11" s="2"/>
      <c r="D11" s="2"/>
      <c r="E11" s="2"/>
      <c r="F11" s="2"/>
    </row>
    <row r="12" spans="1:6" ht="41.25" customHeight="1">
      <c r="A12" s="4" t="s">
        <v>46</v>
      </c>
      <c r="B12" s="1">
        <v>10000</v>
      </c>
      <c r="C12" s="2"/>
      <c r="D12" s="2"/>
      <c r="E12" s="2"/>
      <c r="F12" s="2"/>
    </row>
    <row r="13" spans="1:6" ht="25.5">
      <c r="A13" s="4" t="s">
        <v>45</v>
      </c>
      <c r="B13" s="1">
        <v>24028</v>
      </c>
      <c r="C13" s="2"/>
      <c r="D13" s="2"/>
      <c r="E13" s="2"/>
      <c r="F13" s="2"/>
    </row>
    <row r="14" spans="1:6" ht="12.75">
      <c r="A14" s="13" t="s">
        <v>7</v>
      </c>
      <c r="B14" s="14">
        <f>SUM(B10:B13)</f>
        <v>49028</v>
      </c>
      <c r="C14" s="33" t="s">
        <v>33</v>
      </c>
      <c r="D14" s="33"/>
      <c r="E14" s="15"/>
      <c r="F14" s="2"/>
    </row>
    <row r="15" spans="1:8" ht="13.5" thickBot="1">
      <c r="A15" s="53" t="s">
        <v>11</v>
      </c>
      <c r="B15" s="53"/>
      <c r="C15" s="53"/>
      <c r="D15" s="53"/>
      <c r="E15" s="53"/>
      <c r="F15" s="53"/>
      <c r="G15" s="53"/>
      <c r="H15" s="53"/>
    </row>
    <row r="16" spans="1:8" ht="12.75">
      <c r="A16" s="6"/>
      <c r="B16" s="7" t="s">
        <v>4</v>
      </c>
      <c r="C16" s="7" t="s">
        <v>5</v>
      </c>
      <c r="D16" s="7" t="s">
        <v>4</v>
      </c>
      <c r="E16" s="7" t="s">
        <v>6</v>
      </c>
      <c r="F16" s="7" t="s">
        <v>8</v>
      </c>
      <c r="G16" s="7" t="s">
        <v>9</v>
      </c>
      <c r="H16" s="8" t="s">
        <v>10</v>
      </c>
    </row>
    <row r="17" spans="1:8" ht="12.75">
      <c r="A17" s="9" t="s">
        <v>3</v>
      </c>
      <c r="B17" s="1">
        <v>250</v>
      </c>
      <c r="C17" s="1">
        <v>60</v>
      </c>
      <c r="D17" s="1">
        <f>B17*C17</f>
        <v>15000</v>
      </c>
      <c r="E17" s="1">
        <v>0.083</v>
      </c>
      <c r="F17" s="1">
        <f>D17*E17</f>
        <v>1245</v>
      </c>
      <c r="G17" s="1">
        <v>24.1</v>
      </c>
      <c r="H17" s="30">
        <f>F17*G17</f>
        <v>30004.5</v>
      </c>
    </row>
    <row r="18" spans="1:8" ht="12.75">
      <c r="A18" s="9" t="s">
        <v>44</v>
      </c>
      <c r="B18" s="1">
        <v>100</v>
      </c>
      <c r="C18" s="1">
        <v>150</v>
      </c>
      <c r="D18" s="1">
        <f>B18*C18</f>
        <v>15000</v>
      </c>
      <c r="E18" s="1">
        <v>0.083</v>
      </c>
      <c r="F18" s="1">
        <f>D18*E18</f>
        <v>1245</v>
      </c>
      <c r="G18" s="1">
        <v>24.1</v>
      </c>
      <c r="H18" s="30">
        <f>F18*G18</f>
        <v>30004.5</v>
      </c>
    </row>
    <row r="19" spans="1:9" ht="13.5" thickBot="1">
      <c r="A19" s="10" t="s">
        <v>7</v>
      </c>
      <c r="B19" s="11">
        <f>SUM(B17:B18)</f>
        <v>350</v>
      </c>
      <c r="C19" s="11">
        <f>SUM(C17:C18)</f>
        <v>210</v>
      </c>
      <c r="D19" s="11">
        <f>SUM(D17:D18)</f>
        <v>30000</v>
      </c>
      <c r="E19" s="11"/>
      <c r="F19" s="11">
        <f>SUM(F17:F18)</f>
        <v>2490</v>
      </c>
      <c r="G19" s="11"/>
      <c r="H19" s="31">
        <f>SUM(H17:H18)</f>
        <v>60009</v>
      </c>
      <c r="I19" t="s">
        <v>33</v>
      </c>
    </row>
    <row r="20" spans="1:8" ht="12.75">
      <c r="A20" s="21" t="s">
        <v>7</v>
      </c>
      <c r="B20" s="25">
        <f>B14+H19</f>
        <v>109037</v>
      </c>
      <c r="C20" s="2" t="s">
        <v>33</v>
      </c>
      <c r="D20" s="2"/>
      <c r="E20" s="2"/>
      <c r="F20" s="2"/>
      <c r="G20" s="2"/>
      <c r="H20" s="15"/>
    </row>
    <row r="21" s="16" customFormat="1" ht="12.75">
      <c r="B21" s="15"/>
    </row>
    <row r="22" spans="1:8" ht="15.75" customHeight="1">
      <c r="A22" s="48" t="s">
        <v>13</v>
      </c>
      <c r="B22" s="48"/>
      <c r="C22" s="48"/>
      <c r="D22" s="48"/>
      <c r="E22" s="48"/>
      <c r="F22" s="48"/>
      <c r="G22" s="48"/>
      <c r="H22" s="48"/>
    </row>
    <row r="23" spans="1:3" ht="13.5" thickBot="1">
      <c r="A23" s="12"/>
      <c r="B23" t="s">
        <v>2</v>
      </c>
      <c r="C23" s="2"/>
    </row>
    <row r="24" spans="1:5" ht="25.5">
      <c r="A24" s="6" t="s">
        <v>54</v>
      </c>
      <c r="B24" s="1">
        <v>3000</v>
      </c>
      <c r="C24" s="2"/>
      <c r="D24" s="2"/>
      <c r="E24" s="2"/>
    </row>
    <row r="25" spans="1:3" ht="12.75">
      <c r="A25" s="9" t="s">
        <v>39</v>
      </c>
      <c r="B25" s="1">
        <v>47000</v>
      </c>
      <c r="C25" s="2"/>
    </row>
    <row r="26" spans="1:3" ht="25.5">
      <c r="A26" s="9" t="s">
        <v>38</v>
      </c>
      <c r="B26" s="1">
        <v>15000</v>
      </c>
      <c r="C26" s="2"/>
    </row>
    <row r="27" spans="1:3" ht="25.5">
      <c r="A27" s="28" t="s">
        <v>40</v>
      </c>
      <c r="B27" s="1">
        <v>5000</v>
      </c>
      <c r="C27" s="2"/>
    </row>
    <row r="28" spans="1:4" ht="12.75">
      <c r="A28" s="21" t="s">
        <v>7</v>
      </c>
      <c r="B28" s="37">
        <f>B24+B25+B26+B27</f>
        <v>70000</v>
      </c>
      <c r="C28" s="15" t="s">
        <v>33</v>
      </c>
      <c r="D28" s="16"/>
    </row>
    <row r="29" ht="12.75">
      <c r="C29" s="2"/>
    </row>
    <row r="30" spans="1:8" ht="12.75">
      <c r="A30" s="48" t="s">
        <v>37</v>
      </c>
      <c r="B30" s="48"/>
      <c r="C30" s="48"/>
      <c r="D30" s="48"/>
      <c r="E30" s="48"/>
      <c r="F30" s="48"/>
      <c r="G30" s="48"/>
      <c r="H30" s="48"/>
    </row>
    <row r="31" spans="1:8" ht="12.75">
      <c r="A31" s="46" t="s">
        <v>50</v>
      </c>
      <c r="B31" s="46"/>
      <c r="C31" s="46"/>
      <c r="D31" s="46"/>
      <c r="E31" s="46"/>
      <c r="F31" s="39"/>
      <c r="G31" s="39"/>
      <c r="H31" s="39"/>
    </row>
    <row r="32" spans="1:8" ht="12.75">
      <c r="A32" s="46" t="s">
        <v>48</v>
      </c>
      <c r="B32" s="46"/>
      <c r="C32" s="46"/>
      <c r="D32" s="46"/>
      <c r="E32" s="46"/>
      <c r="F32" s="39"/>
      <c r="G32" s="39"/>
      <c r="H32" s="39"/>
    </row>
    <row r="33" spans="1:8" ht="13.5" customHeight="1">
      <c r="A33" s="46" t="s">
        <v>49</v>
      </c>
      <c r="B33" s="46"/>
      <c r="C33" s="46"/>
      <c r="D33" s="46"/>
      <c r="E33" s="46"/>
      <c r="F33" s="39"/>
      <c r="G33" s="39"/>
      <c r="H33" s="39"/>
    </row>
    <row r="34" spans="1:8" ht="9" customHeight="1">
      <c r="A34" s="40"/>
      <c r="B34" s="40"/>
      <c r="C34" s="40"/>
      <c r="D34" s="40"/>
      <c r="E34" s="40"/>
      <c r="F34" s="39"/>
      <c r="G34" s="39"/>
      <c r="H34" s="39"/>
    </row>
    <row r="35" spans="1:3" ht="12.75">
      <c r="A35" s="3" t="s">
        <v>7</v>
      </c>
      <c r="B35" s="38">
        <v>1800</v>
      </c>
      <c r="C35" s="2" t="s">
        <v>33</v>
      </c>
    </row>
    <row r="36" ht="12.75">
      <c r="C36" s="2"/>
    </row>
    <row r="37" spans="1:8" ht="16.5" customHeight="1">
      <c r="A37" s="55" t="s">
        <v>14</v>
      </c>
      <c r="B37" s="55"/>
      <c r="C37" s="55"/>
      <c r="D37" s="55"/>
      <c r="E37" s="55"/>
      <c r="F37" s="55"/>
      <c r="G37" s="55"/>
      <c r="H37" s="55"/>
    </row>
    <row r="38" spans="1:8" s="3" customFormat="1" ht="25.5">
      <c r="A38" s="4"/>
      <c r="B38" s="4" t="s">
        <v>23</v>
      </c>
      <c r="C38" s="4" t="s">
        <v>24</v>
      </c>
      <c r="D38" s="4" t="s">
        <v>25</v>
      </c>
      <c r="E38" s="4" t="s">
        <v>27</v>
      </c>
      <c r="F38" s="4" t="s">
        <v>26</v>
      </c>
      <c r="G38" s="4" t="s">
        <v>1</v>
      </c>
      <c r="H38" s="4" t="s">
        <v>2</v>
      </c>
    </row>
    <row r="39" spans="1:8" ht="12.75">
      <c r="A39" s="4" t="s">
        <v>28</v>
      </c>
      <c r="B39" s="1">
        <v>1000</v>
      </c>
      <c r="C39" s="1">
        <v>8</v>
      </c>
      <c r="D39" s="1">
        <v>250</v>
      </c>
      <c r="E39" s="1"/>
      <c r="F39" s="1">
        <f>B39*C39*D39/1000</f>
        <v>2000</v>
      </c>
      <c r="G39" s="1">
        <v>2.9</v>
      </c>
      <c r="H39" s="27">
        <f>F39*G39</f>
        <v>5800</v>
      </c>
    </row>
    <row r="40" spans="1:8" ht="12.75">
      <c r="A40" s="4" t="s">
        <v>15</v>
      </c>
      <c r="B40" s="1">
        <v>400</v>
      </c>
      <c r="C40" s="1">
        <v>2</v>
      </c>
      <c r="D40" s="1">
        <v>250</v>
      </c>
      <c r="E40" s="1"/>
      <c r="F40" s="1">
        <f>B40*C40*D40/1000</f>
        <v>200</v>
      </c>
      <c r="G40" s="1">
        <v>2.9</v>
      </c>
      <c r="H40" s="27">
        <f aca="true" t="shared" si="0" ref="H40:H49">F40*G40</f>
        <v>580</v>
      </c>
    </row>
    <row r="41" spans="1:8" ht="12.75">
      <c r="A41" s="4" t="s">
        <v>16</v>
      </c>
      <c r="B41" s="1"/>
      <c r="C41" s="1"/>
      <c r="D41" s="1"/>
      <c r="E41" s="1"/>
      <c r="F41" s="1">
        <f>F42+F43+F44</f>
        <v>1353.75</v>
      </c>
      <c r="G41" s="1">
        <v>2.9</v>
      </c>
      <c r="H41" s="27">
        <f t="shared" si="0"/>
        <v>3925.875</v>
      </c>
    </row>
    <row r="42" spans="1:8" ht="12.75">
      <c r="A42" s="4" t="s">
        <v>17</v>
      </c>
      <c r="B42" s="1">
        <v>1500</v>
      </c>
      <c r="C42" s="1">
        <v>5.5</v>
      </c>
      <c r="D42" s="1">
        <v>65</v>
      </c>
      <c r="E42" s="1"/>
      <c r="F42" s="1">
        <f>B42*C42*D42/1000</f>
        <v>536.25</v>
      </c>
      <c r="G42" s="1">
        <v>2.9</v>
      </c>
      <c r="H42" s="27">
        <f t="shared" si="0"/>
        <v>1555.125</v>
      </c>
    </row>
    <row r="43" spans="1:8" ht="12.75">
      <c r="A43" s="4" t="s">
        <v>18</v>
      </c>
      <c r="B43" s="1">
        <v>1500</v>
      </c>
      <c r="C43" s="1">
        <v>1.5</v>
      </c>
      <c r="D43" s="1">
        <v>125</v>
      </c>
      <c r="E43" s="1"/>
      <c r="F43" s="1">
        <f>B43*C43*D43/1000</f>
        <v>281.25</v>
      </c>
      <c r="G43" s="1">
        <v>2.9</v>
      </c>
      <c r="H43" s="27">
        <f t="shared" si="0"/>
        <v>815.625</v>
      </c>
    </row>
    <row r="44" spans="1:8" ht="12.75">
      <c r="A44" s="4" t="s">
        <v>19</v>
      </c>
      <c r="B44" s="1">
        <v>1500</v>
      </c>
      <c r="C44" s="1">
        <v>5.5</v>
      </c>
      <c r="D44" s="1">
        <v>65</v>
      </c>
      <c r="E44" s="1"/>
      <c r="F44" s="1">
        <f>B44*C44*D44/1000</f>
        <v>536.25</v>
      </c>
      <c r="G44" s="1">
        <v>2.9</v>
      </c>
      <c r="H44" s="27">
        <f t="shared" si="0"/>
        <v>1555.125</v>
      </c>
    </row>
    <row r="45" spans="1:8" ht="12.75">
      <c r="A45" s="4" t="s">
        <v>20</v>
      </c>
      <c r="B45" s="1"/>
      <c r="C45" s="1"/>
      <c r="D45" s="1"/>
      <c r="E45" s="1"/>
      <c r="F45" s="1">
        <f>F46+F47</f>
        <v>16200</v>
      </c>
      <c r="G45" s="1">
        <v>2.9</v>
      </c>
      <c r="H45" s="27">
        <f t="shared" si="0"/>
        <v>46980</v>
      </c>
    </row>
    <row r="46" spans="1:8" ht="12.75">
      <c r="A46" s="4" t="s">
        <v>21</v>
      </c>
      <c r="B46" s="1">
        <v>1500</v>
      </c>
      <c r="C46" s="1">
        <v>8</v>
      </c>
      <c r="D46" s="1">
        <v>135</v>
      </c>
      <c r="E46" s="1">
        <v>9</v>
      </c>
      <c r="F46" s="1">
        <f>B46*C46*D46*E46/1000</f>
        <v>14580</v>
      </c>
      <c r="G46" s="1">
        <v>2.9</v>
      </c>
      <c r="H46" s="27">
        <f t="shared" si="0"/>
        <v>42282</v>
      </c>
    </row>
    <row r="47" spans="1:8" ht="12.75">
      <c r="A47" s="4" t="s">
        <v>22</v>
      </c>
      <c r="B47" s="1">
        <v>1500</v>
      </c>
      <c r="C47" s="1">
        <v>2</v>
      </c>
      <c r="D47" s="1">
        <v>60</v>
      </c>
      <c r="E47" s="1">
        <v>9</v>
      </c>
      <c r="F47" s="1">
        <f>B47*C47*D47*E47/1000</f>
        <v>1620</v>
      </c>
      <c r="G47" s="1">
        <v>2.9</v>
      </c>
      <c r="H47" s="27">
        <f t="shared" si="0"/>
        <v>4698</v>
      </c>
    </row>
    <row r="48" spans="1:8" ht="12.75">
      <c r="A48" s="4" t="s">
        <v>52</v>
      </c>
      <c r="B48" s="1"/>
      <c r="C48" s="1"/>
      <c r="D48" s="1"/>
      <c r="E48" s="1"/>
      <c r="F48" s="1">
        <v>10000</v>
      </c>
      <c r="G48" s="1">
        <v>2.9</v>
      </c>
      <c r="H48" s="27">
        <f t="shared" si="0"/>
        <v>29000</v>
      </c>
    </row>
    <row r="49" spans="1:8" ht="12.75">
      <c r="A49" s="4" t="s">
        <v>53</v>
      </c>
      <c r="B49" s="1"/>
      <c r="C49" s="1"/>
      <c r="D49" s="1"/>
      <c r="E49" s="1"/>
      <c r="F49" s="1">
        <v>4500</v>
      </c>
      <c r="G49" s="1">
        <v>2.9</v>
      </c>
      <c r="H49" s="27">
        <f t="shared" si="0"/>
        <v>13050</v>
      </c>
    </row>
    <row r="50" spans="1:8" ht="12.75">
      <c r="A50" s="13" t="s">
        <v>7</v>
      </c>
      <c r="B50" s="1"/>
      <c r="C50" s="1"/>
      <c r="D50" s="1"/>
      <c r="E50" s="1"/>
      <c r="F50" s="1">
        <f>F39+F40+F41+F45+F48+F49</f>
        <v>34253.75</v>
      </c>
      <c r="G50" s="1"/>
      <c r="H50" s="27">
        <f>H39+H40+H41+H45+H48+H49</f>
        <v>99335.875</v>
      </c>
    </row>
    <row r="51" spans="1:3" ht="12.75">
      <c r="A51" s="21" t="s">
        <v>7</v>
      </c>
      <c r="B51" s="26">
        <f>H50</f>
        <v>99335.875</v>
      </c>
      <c r="C51" t="s">
        <v>33</v>
      </c>
    </row>
    <row r="52" spans="1:2" s="16" customFormat="1" ht="13.5" customHeight="1">
      <c r="A52" s="35"/>
      <c r="B52" s="36"/>
    </row>
    <row r="53" spans="1:8" s="16" customFormat="1" ht="12.75" hidden="1">
      <c r="A53" s="48"/>
      <c r="B53" s="48"/>
      <c r="C53" s="48"/>
      <c r="D53" s="48"/>
      <c r="E53" s="48"/>
      <c r="F53" s="48"/>
      <c r="G53" s="48"/>
      <c r="H53" s="48"/>
    </row>
    <row r="54" spans="1:8" s="16" customFormat="1" ht="12.75" hidden="1">
      <c r="A54" s="3"/>
      <c r="B54" s="42"/>
      <c r="C54" s="2"/>
      <c r="D54"/>
      <c r="E54"/>
      <c r="F54"/>
      <c r="G54"/>
      <c r="H54"/>
    </row>
    <row r="55" spans="1:8" s="16" customFormat="1" ht="7.5" customHeight="1" hidden="1">
      <c r="A55" s="3"/>
      <c r="B55" s="42"/>
      <c r="C55" s="2"/>
      <c r="D55"/>
      <c r="E55"/>
      <c r="F55"/>
      <c r="G55"/>
      <c r="H55"/>
    </row>
    <row r="56" spans="1:8" s="16" customFormat="1" ht="0.75" customHeight="1" hidden="1">
      <c r="A56" s="45"/>
      <c r="B56" s="45"/>
      <c r="C56" s="45"/>
      <c r="D56" s="45"/>
      <c r="E56" s="45"/>
      <c r="F56" s="45"/>
      <c r="G56"/>
      <c r="H56"/>
    </row>
    <row r="57" spans="1:8" s="16" customFormat="1" ht="19.5" customHeight="1" hidden="1">
      <c r="A57" s="46"/>
      <c r="B57" s="46"/>
      <c r="C57" s="46"/>
      <c r="D57" s="46"/>
      <c r="E57" s="43"/>
      <c r="F57"/>
      <c r="G57"/>
      <c r="H57"/>
    </row>
    <row r="58" spans="1:8" s="16" customFormat="1" ht="12.75" hidden="1">
      <c r="A58" s="3"/>
      <c r="B58" s="42"/>
      <c r="C58" s="2"/>
      <c r="D58"/>
      <c r="E58"/>
      <c r="F58"/>
      <c r="G58"/>
      <c r="H58"/>
    </row>
    <row r="59" ht="2.25" customHeight="1" hidden="1"/>
    <row r="60" spans="1:8" ht="1.5" customHeight="1" hidden="1">
      <c r="A60" s="54"/>
      <c r="B60" s="54"/>
      <c r="C60" s="54"/>
      <c r="D60" s="54"/>
      <c r="E60" s="54"/>
      <c r="F60" s="54"/>
      <c r="G60" s="54"/>
      <c r="H60" s="54"/>
    </row>
    <row r="61" spans="1:8" ht="12.75" hidden="1">
      <c r="A61" s="41"/>
      <c r="B61" s="44"/>
      <c r="C61" s="32"/>
      <c r="D61" s="34"/>
      <c r="E61" s="34"/>
      <c r="F61" s="34"/>
      <c r="G61" s="34"/>
      <c r="H61" s="34"/>
    </row>
    <row r="62" spans="1:8" ht="12.75" hidden="1">
      <c r="A62" s="34"/>
      <c r="B62" s="34"/>
      <c r="C62" s="34"/>
      <c r="D62" s="34"/>
      <c r="E62" s="34"/>
      <c r="F62" s="34"/>
      <c r="G62" s="34"/>
      <c r="H62" s="34"/>
    </row>
    <row r="63" spans="1:8" ht="12.75" hidden="1">
      <c r="A63" s="34"/>
      <c r="B63" s="34"/>
      <c r="C63" s="34"/>
      <c r="D63" s="34"/>
      <c r="E63" s="34"/>
      <c r="F63" s="34"/>
      <c r="G63" s="34"/>
      <c r="H63" s="34"/>
    </row>
    <row r="65" spans="1:3" ht="12.75">
      <c r="A65" s="22" t="s">
        <v>31</v>
      </c>
      <c r="B65" s="29">
        <f>B5+D6+B20+B28+B51+B61+B54+B35</f>
        <v>5446632.875</v>
      </c>
      <c r="C65" t="s">
        <v>33</v>
      </c>
    </row>
    <row r="67" spans="1:7" ht="25.5" customHeight="1">
      <c r="A67" s="23" t="s">
        <v>47</v>
      </c>
      <c r="B67" s="24"/>
      <c r="C67" s="24"/>
      <c r="D67" s="24"/>
      <c r="E67" s="24"/>
      <c r="F67" s="52" t="s">
        <v>35</v>
      </c>
      <c r="G67" s="52"/>
    </row>
    <row r="68" spans="1:7" ht="12.75">
      <c r="A68" s="23"/>
      <c r="B68" s="24"/>
      <c r="C68" s="24"/>
      <c r="D68" s="24"/>
      <c r="E68" s="24"/>
      <c r="F68" s="24"/>
      <c r="G68" s="24"/>
    </row>
    <row r="69" spans="1:7" ht="36.75" customHeight="1">
      <c r="A69" s="23" t="s">
        <v>41</v>
      </c>
      <c r="B69" s="24"/>
      <c r="C69" s="24"/>
      <c r="D69" s="24"/>
      <c r="E69" s="24"/>
      <c r="F69" s="52"/>
      <c r="G69" s="52"/>
    </row>
  </sheetData>
  <sheetProtection/>
  <mergeCells count="20">
    <mergeCell ref="A8:E8"/>
    <mergeCell ref="F67:G67"/>
    <mergeCell ref="A15:H15"/>
    <mergeCell ref="F69:G69"/>
    <mergeCell ref="A60:H60"/>
    <mergeCell ref="A22:H22"/>
    <mergeCell ref="A30:H30"/>
    <mergeCell ref="A53:H53"/>
    <mergeCell ref="A37:H37"/>
    <mergeCell ref="A31:E31"/>
    <mergeCell ref="A56:F56"/>
    <mergeCell ref="A57:D57"/>
    <mergeCell ref="A32:E32"/>
    <mergeCell ref="A33:E33"/>
    <mergeCell ref="A1:H1"/>
    <mergeCell ref="A2:H2"/>
    <mergeCell ref="A3:H3"/>
    <mergeCell ref="A7:E7"/>
    <mergeCell ref="A4:H4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2020-12-07T00:41:10Z</cp:lastPrinted>
  <dcterms:created xsi:type="dcterms:W3CDTF">2016-11-16T06:32:20Z</dcterms:created>
  <dcterms:modified xsi:type="dcterms:W3CDTF">2020-12-14T13:19:39Z</dcterms:modified>
  <cp:category/>
  <cp:version/>
  <cp:contentType/>
  <cp:contentStatus/>
</cp:coreProperties>
</file>